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0" windowWidth="11970" windowHeight="10320" tabRatio="792" activeTab="0"/>
  </bookViews>
  <sheets>
    <sheet name="сведения на 01.01.2012 " sheetId="1" r:id="rId1"/>
  </sheets>
  <definedNames>
    <definedName name="_xlnm._FilterDatabase" localSheetId="0" hidden="1">'сведения на 01.01.2012 '!$S$1:$S$55</definedName>
    <definedName name="_xlnm.Print_Area" localSheetId="0">'сведения на 01.01.2012 '!$A$8:$Z$56</definedName>
  </definedNames>
  <calcPr fullCalcOnLoad="1"/>
</workbook>
</file>

<file path=xl/sharedStrings.xml><?xml version="1.0" encoding="utf-8"?>
<sst xmlns="http://schemas.openxmlformats.org/spreadsheetml/2006/main" count="72" uniqueCount="68">
  <si>
    <t>Чернушинский муниципальный район</t>
  </si>
  <si>
    <t>Ординский муниципальный район</t>
  </si>
  <si>
    <t>Оханский муниципальный район</t>
  </si>
  <si>
    <t>Очерский муниципальный район</t>
  </si>
  <si>
    <t>Пермский муниципальный район</t>
  </si>
  <si>
    <t>Соликамский муниципальный район</t>
  </si>
  <si>
    <t>Суксунский муниципальный район</t>
  </si>
  <si>
    <t>Уинский муниципальный район</t>
  </si>
  <si>
    <t>Усольский муниципальный район</t>
  </si>
  <si>
    <t>Чайковский муцниципальный район</t>
  </si>
  <si>
    <t>Частинский муниципальный район</t>
  </si>
  <si>
    <t>Чердынский муниципальный район</t>
  </si>
  <si>
    <t>Чусовской муниципальный район</t>
  </si>
  <si>
    <t>Александровский муниципальный район</t>
  </si>
  <si>
    <t>Бардымский муниципальный район</t>
  </si>
  <si>
    <t>Березовский муниципальный район</t>
  </si>
  <si>
    <t>Верещагинский муниципальный район</t>
  </si>
  <si>
    <t>Губахинский муниципальный район</t>
  </si>
  <si>
    <t>Добрянский муниципальный район</t>
  </si>
  <si>
    <t>Ильинский муниципальный район</t>
  </si>
  <si>
    <t>Кизеловский муниципальный район</t>
  </si>
  <si>
    <t>Красновишерский муниципальный район</t>
  </si>
  <si>
    <t>Краснокамский муниципальный район</t>
  </si>
  <si>
    <t>Куединский муниципальный района</t>
  </si>
  <si>
    <t>Кунгурский муниципальный район</t>
  </si>
  <si>
    <t>Лысьвенский муниципальный район</t>
  </si>
  <si>
    <t>Нытвенский муниципальный район</t>
  </si>
  <si>
    <t>Октябрьский муниципальный район</t>
  </si>
  <si>
    <t>Соликамский городской округ</t>
  </si>
  <si>
    <t>Березниковский городской округ</t>
  </si>
  <si>
    <t>Кол-во молодых семей, реализовавших свидетельство</t>
  </si>
  <si>
    <t>Общий объём оплаченных социальных выплат</t>
  </si>
  <si>
    <t>Способ улучшения жилищных условий</t>
  </si>
  <si>
    <t>Общая сумма соц.выплаты, указанная в свидетельстве, тыс.руб.</t>
  </si>
  <si>
    <t>всего, тыс.руб.</t>
  </si>
  <si>
    <t>За счёт средств федерального бюджета, тыс.руб.</t>
  </si>
  <si>
    <t>Количество молодых семей в списке претендентов</t>
  </si>
  <si>
    <t>Кол-во выданных свидетельств, шт.</t>
  </si>
  <si>
    <t>Сумма средств федерального бюджета в выданном свидетельстве, тыс.руб.</t>
  </si>
  <si>
    <t>С использованием ипотечного кредита (количество молодых семей)</t>
  </si>
  <si>
    <t>Без использования ипотечного кредита (количество молодых семей)</t>
  </si>
  <si>
    <t>Индивидуальное строительство (количество молодых семей)</t>
  </si>
  <si>
    <t>Другой способ (количество молодых семей)</t>
  </si>
  <si>
    <t>СВЕДЕНИЯ</t>
  </si>
  <si>
    <t>Кунгурский городской округ</t>
  </si>
  <si>
    <t>Пермский городской округ</t>
  </si>
  <si>
    <t>Город Кудымкар</t>
  </si>
  <si>
    <t xml:space="preserve">Гайнский муниципальный район </t>
  </si>
  <si>
    <t>Косинский муниципальный район</t>
  </si>
  <si>
    <t>Кочевский муниципальный район</t>
  </si>
  <si>
    <t>Кудымкарский муниципальный район</t>
  </si>
  <si>
    <t>Юрлинский муниципальный район</t>
  </si>
  <si>
    <t>Юсьвинский муниципальный район</t>
  </si>
  <si>
    <t>Итого по Пермскому краю:</t>
  </si>
  <si>
    <t>Осинский муниципальный район</t>
  </si>
  <si>
    <t>ЗАТО "Звездный"</t>
  </si>
  <si>
    <t>Кишертский муниципальный район</t>
  </si>
  <si>
    <t>Наименование муниципального образований , городского округа</t>
  </si>
  <si>
    <t>Приложение № 2</t>
  </si>
  <si>
    <t>О реализации подпрограммы"Обеспечение жильем молодых семей"</t>
  </si>
  <si>
    <t>федеральной целевой программы "Жилище" на 2011-2015  годы</t>
  </si>
  <si>
    <t>по Пермскому краю</t>
  </si>
  <si>
    <t>(средства 2011года)</t>
  </si>
  <si>
    <t>Карагайский муниципальный район</t>
  </si>
  <si>
    <t>по состоянию на 01 января 2012 года</t>
  </si>
  <si>
    <t xml:space="preserve">30-35% </t>
  </si>
  <si>
    <t>% выдачи</t>
  </si>
  <si>
    <t>Общий %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</si>
</sst>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.0"/>
    <numFmt numFmtId="168" formatCode="dd/mm/yy;@"/>
    <numFmt numFmtId="169" formatCode="dd/mm/yy"/>
    <numFmt numFmtId="170" formatCode="000000"/>
    <numFmt numFmtId="171" formatCode="[$-F800]dddd\,\ mmmm\ dd\,\ yyyy"/>
    <numFmt numFmtId="172" formatCode="[$-FC19]d\ mmmm\ yyyy\ &quot;г.&quot;"/>
    <numFmt numFmtId="173" formatCode="#,##0_ ;\-#,##0\ "/>
    <numFmt numFmtId="174" formatCode="_-* #,##0.00[$€-1]_-;\-* #,##0.00[$€-1]_-;_-* &quot;-&quot;??[$€-1]_-"/>
    <numFmt numFmtId="175" formatCode="_(* #,##0.000_);_(* \(#,##0.000\);_(* &quot;-&quot;??_);_(@_)"/>
    <numFmt numFmtId="176" formatCode="#,##0.00_р_."/>
    <numFmt numFmtId="177" formatCode="_-* #,##0.000_р_._-;\-* #,##0.000_р_._-;_-* &quot;-&quot;???_р_._-;_-@_-"/>
    <numFmt numFmtId="178" formatCode="#,##0.0000"/>
    <numFmt numFmtId="179" formatCode="#,##0.00000"/>
    <numFmt numFmtId="180" formatCode="0.000000"/>
    <numFmt numFmtId="181" formatCode="0.00000"/>
    <numFmt numFmtId="182" formatCode="0.0000"/>
    <numFmt numFmtId="183" formatCode="#,##0.000000"/>
    <numFmt numFmtId="184" formatCode="#,##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р_."/>
    <numFmt numFmtId="190" formatCode="#,##0.000&quot;р.&quot;"/>
    <numFmt numFmtId="191" formatCode="#,##0_р_."/>
    <numFmt numFmtId="192" formatCode="#,##0&quot;р.&quot;"/>
  </numFmts>
  <fonts count="51"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i/>
      <sz val="8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2" fillId="0" borderId="11" xfId="0" applyNumberFormat="1" applyFont="1" applyFill="1" applyBorder="1" applyAlignment="1">
      <alignment horizontal="center"/>
    </xf>
    <xf numFmtId="4" fontId="8" fillId="3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165" fontId="50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165" fontId="50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 vertical="top"/>
    </xf>
    <xf numFmtId="1" fontId="2" fillId="0" borderId="14" xfId="0" applyNumberFormat="1" applyFont="1" applyFill="1" applyBorder="1" applyAlignment="1">
      <alignment horizontal="center" vertical="top"/>
    </xf>
    <xf numFmtId="165" fontId="50" fillId="0" borderId="14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165" fontId="2" fillId="0" borderId="18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50" fillId="0" borderId="14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165" fontId="50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50" fillId="0" borderId="14" xfId="0" applyNumberFormat="1" applyFont="1" applyFill="1" applyBorder="1" applyAlignment="1">
      <alignment horizontal="center"/>
    </xf>
    <xf numFmtId="1" fontId="50" fillId="0" borderId="14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vertical="top"/>
    </xf>
    <xf numFmtId="165" fontId="2" fillId="0" borderId="14" xfId="0" applyNumberFormat="1" applyFont="1" applyFill="1" applyBorder="1" applyAlignment="1">
      <alignment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1" fontId="2" fillId="34" borderId="14" xfId="0" applyNumberFormat="1" applyFont="1" applyFill="1" applyBorder="1" applyAlignment="1">
      <alignment horizontal="center" wrapText="1"/>
    </xf>
    <xf numFmtId="165" fontId="2" fillId="34" borderId="14" xfId="0" applyNumberFormat="1" applyFont="1" applyFill="1" applyBorder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165" fontId="2" fillId="35" borderId="14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wrapText="1"/>
    </xf>
    <xf numFmtId="1" fontId="2" fillId="35" borderId="14" xfId="0" applyNumberFormat="1" applyFont="1" applyFill="1" applyBorder="1" applyAlignment="1">
      <alignment horizontal="center"/>
    </xf>
    <xf numFmtId="165" fontId="2" fillId="35" borderId="14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 vertical="center"/>
    </xf>
    <xf numFmtId="165" fontId="50" fillId="35" borderId="14" xfId="0" applyNumberFormat="1" applyFont="1" applyFill="1" applyBorder="1" applyAlignment="1">
      <alignment horizontal="center" vertical="center"/>
    </xf>
    <xf numFmtId="0" fontId="50" fillId="35" borderId="14" xfId="0" applyNumberFormat="1" applyFont="1" applyFill="1" applyBorder="1" applyAlignment="1">
      <alignment horizontal="center" vertical="center"/>
    </xf>
    <xf numFmtId="0" fontId="2" fillId="35" borderId="11" xfId="61" applyFont="1" applyFill="1" applyBorder="1" applyAlignment="1">
      <alignment horizontal="center" wrapText="1"/>
      <protection/>
    </xf>
    <xf numFmtId="165" fontId="2" fillId="35" borderId="11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wrapText="1"/>
    </xf>
    <xf numFmtId="165" fontId="2" fillId="35" borderId="14" xfId="0" applyNumberFormat="1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165" fontId="2" fillId="35" borderId="17" xfId="0" applyNumberFormat="1" applyFont="1" applyFill="1" applyBorder="1" applyAlignment="1">
      <alignment horizontal="center"/>
    </xf>
    <xf numFmtId="0" fontId="2" fillId="35" borderId="17" xfId="0" applyNumberFormat="1" applyFont="1" applyFill="1" applyBorder="1" applyAlignment="1">
      <alignment horizontal="center"/>
    </xf>
    <xf numFmtId="3" fontId="2" fillId="35" borderId="14" xfId="0" applyNumberFormat="1" applyFont="1" applyFill="1" applyBorder="1" applyAlignment="1">
      <alignment horizontal="center" vertical="center" wrapText="1"/>
    </xf>
    <xf numFmtId="165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 vertical="center" wrapText="1"/>
    </xf>
    <xf numFmtId="165" fontId="2" fillId="35" borderId="11" xfId="0" applyNumberFormat="1" applyFont="1" applyFill="1" applyBorder="1" applyAlignment="1">
      <alignment horizontal="center" vertical="center"/>
    </xf>
    <xf numFmtId="165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1" fontId="2" fillId="0" borderId="0" xfId="0" applyNumberFormat="1" applyFont="1" applyAlignment="1">
      <alignment vertical="center"/>
    </xf>
    <xf numFmtId="3" fontId="12" fillId="0" borderId="17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35" borderId="22" xfId="61" applyFont="1" applyFill="1" applyBorder="1" applyAlignment="1">
      <alignment horizontal="left" vertical="center" wrapText="1"/>
      <protection/>
    </xf>
    <xf numFmtId="0" fontId="2" fillId="35" borderId="16" xfId="61" applyFont="1" applyFill="1" applyBorder="1" applyAlignment="1">
      <alignment horizontal="left" vertical="center" wrapText="1"/>
      <protection/>
    </xf>
    <xf numFmtId="49" fontId="2" fillId="35" borderId="22" xfId="0" applyNumberFormat="1" applyFont="1" applyFill="1" applyBorder="1" applyAlignment="1">
      <alignment horizontal="left" vertical="center" wrapText="1"/>
    </xf>
    <xf numFmtId="49" fontId="2" fillId="35" borderId="16" xfId="0" applyNumberFormat="1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5" borderId="22" xfId="61" applyFont="1" applyFill="1" applyBorder="1" applyAlignment="1">
      <alignment horizontal="left" vertical="top" wrapText="1"/>
      <protection/>
    </xf>
    <xf numFmtId="0" fontId="2" fillId="35" borderId="16" xfId="61" applyFont="1" applyFill="1" applyBorder="1" applyAlignment="1">
      <alignment horizontal="left" vertical="top" wrapText="1"/>
      <protection/>
    </xf>
    <xf numFmtId="0" fontId="2" fillId="0" borderId="22" xfId="61" applyFont="1" applyFill="1" applyBorder="1" applyAlignment="1">
      <alignment horizontal="left" vertical="center" wrapText="1"/>
      <protection/>
    </xf>
    <xf numFmtId="0" fontId="2" fillId="0" borderId="16" xfId="61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vertical="top" wrapText="1"/>
    </xf>
    <xf numFmtId="16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2" fillId="35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9" fontId="1" fillId="0" borderId="28" xfId="0" applyNumberFormat="1" applyFont="1" applyBorder="1" applyAlignment="1">
      <alignment horizontal="center" vertical="center" wrapText="1"/>
    </xf>
    <xf numFmtId="9" fontId="1" fillId="0" borderId="25" xfId="0" applyNumberFormat="1" applyFont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3" fontId="12" fillId="0" borderId="3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3" fontId="2" fillId="33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left" vertical="center"/>
    </xf>
    <xf numFmtId="1" fontId="2" fillId="35" borderId="0" xfId="0" applyNumberFormat="1" applyFont="1" applyFill="1" applyBorder="1" applyAlignment="1">
      <alignment horizontal="center"/>
    </xf>
    <xf numFmtId="1" fontId="2" fillId="35" borderId="36" xfId="0" applyNumberFormat="1" applyFont="1" applyFill="1" applyBorder="1" applyAlignment="1">
      <alignment horizontal="center"/>
    </xf>
    <xf numFmtId="0" fontId="2" fillId="0" borderId="35" xfId="61" applyFont="1" applyFill="1" applyBorder="1" applyAlignment="1">
      <alignment horizontal="left" vertical="center" wrapText="1"/>
      <protection/>
    </xf>
    <xf numFmtId="49" fontId="2" fillId="0" borderId="35" xfId="0" applyNumberFormat="1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5" borderId="35" xfId="61" applyFont="1" applyFill="1" applyBorder="1" applyAlignment="1">
      <alignment horizontal="left" vertical="center" wrapText="1"/>
      <protection/>
    </xf>
    <xf numFmtId="49" fontId="2" fillId="35" borderId="35" xfId="0" applyNumberFormat="1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/>
    </xf>
    <xf numFmtId="0" fontId="2" fillId="35" borderId="35" xfId="61" applyFont="1" applyFill="1" applyBorder="1" applyAlignment="1">
      <alignment horizontal="left" vertical="top" wrapText="1"/>
      <protection/>
    </xf>
    <xf numFmtId="3" fontId="8" fillId="3" borderId="37" xfId="0" applyNumberFormat="1" applyFont="1" applyFill="1" applyBorder="1" applyAlignment="1">
      <alignment vertical="center"/>
    </xf>
    <xf numFmtId="0" fontId="2" fillId="34" borderId="35" xfId="61" applyFont="1" applyFill="1" applyBorder="1" applyAlignment="1">
      <alignment horizontal="left" vertical="center" wrapText="1"/>
      <protection/>
    </xf>
    <xf numFmtId="0" fontId="2" fillId="34" borderId="22" xfId="61" applyFont="1" applyFill="1" applyBorder="1" applyAlignment="1">
      <alignment horizontal="left" vertical="center" wrapText="1"/>
      <protection/>
    </xf>
    <xf numFmtId="0" fontId="2" fillId="34" borderId="16" xfId="61" applyFont="1" applyFill="1" applyBorder="1" applyAlignment="1">
      <alignment horizontal="left" vertical="center" wrapText="1"/>
      <protection/>
    </xf>
    <xf numFmtId="0" fontId="2" fillId="34" borderId="14" xfId="61" applyFont="1" applyFill="1" applyBorder="1" applyAlignment="1">
      <alignment horizontal="center" wrapText="1"/>
      <protection/>
    </xf>
    <xf numFmtId="165" fontId="2" fillId="34" borderId="14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36" xfId="0" applyNumberFormat="1" applyFont="1" applyFill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9" xfId="56"/>
    <cellStyle name="Обычный 52" xfId="57"/>
    <cellStyle name="Обычный 53" xfId="58"/>
    <cellStyle name="Обычный 54" xfId="59"/>
    <cellStyle name="Обычный 55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0</xdr:rowOff>
    </xdr:from>
    <xdr:to>
      <xdr:col>4</xdr:col>
      <xdr:colOff>209550</xdr:colOff>
      <xdr:row>11</xdr:row>
      <xdr:rowOff>0</xdr:rowOff>
    </xdr:to>
    <xdr:sp>
      <xdr:nvSpPr>
        <xdr:cNvPr id="3" name="Line 2"/>
        <xdr:cNvSpPr>
          <a:spLocks/>
        </xdr:cNvSpPr>
      </xdr:nvSpPr>
      <xdr:spPr>
        <a:xfrm>
          <a:off x="26289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0</xdr:rowOff>
    </xdr:from>
    <xdr:to>
      <xdr:col>4</xdr:col>
      <xdr:colOff>247650</xdr:colOff>
      <xdr:row>11</xdr:row>
      <xdr:rowOff>0</xdr:rowOff>
    </xdr:to>
    <xdr:sp>
      <xdr:nvSpPr>
        <xdr:cNvPr id="4" name="Line 3"/>
        <xdr:cNvSpPr>
          <a:spLocks/>
        </xdr:cNvSpPr>
      </xdr:nvSpPr>
      <xdr:spPr>
        <a:xfrm>
          <a:off x="2628900" y="136207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0</xdr:rowOff>
    </xdr:from>
    <xdr:to>
      <xdr:col>4</xdr:col>
      <xdr:colOff>247650</xdr:colOff>
      <xdr:row>11</xdr:row>
      <xdr:rowOff>0</xdr:rowOff>
    </xdr:to>
    <xdr:sp>
      <xdr:nvSpPr>
        <xdr:cNvPr id="5" name="Line 4"/>
        <xdr:cNvSpPr>
          <a:spLocks/>
        </xdr:cNvSpPr>
      </xdr:nvSpPr>
      <xdr:spPr>
        <a:xfrm>
          <a:off x="2628900" y="136207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0</xdr:rowOff>
    </xdr:from>
    <xdr:to>
      <xdr:col>4</xdr:col>
      <xdr:colOff>209550</xdr:colOff>
      <xdr:row>11</xdr:row>
      <xdr:rowOff>0</xdr:rowOff>
    </xdr:to>
    <xdr:sp>
      <xdr:nvSpPr>
        <xdr:cNvPr id="6" name="Line 2"/>
        <xdr:cNvSpPr>
          <a:spLocks/>
        </xdr:cNvSpPr>
      </xdr:nvSpPr>
      <xdr:spPr>
        <a:xfrm>
          <a:off x="262890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0</xdr:rowOff>
    </xdr:from>
    <xdr:to>
      <xdr:col>4</xdr:col>
      <xdr:colOff>247650</xdr:colOff>
      <xdr:row>11</xdr:row>
      <xdr:rowOff>0</xdr:rowOff>
    </xdr:to>
    <xdr:sp>
      <xdr:nvSpPr>
        <xdr:cNvPr id="7" name="Line 3"/>
        <xdr:cNvSpPr>
          <a:spLocks/>
        </xdr:cNvSpPr>
      </xdr:nvSpPr>
      <xdr:spPr>
        <a:xfrm>
          <a:off x="2628900" y="136207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11</xdr:row>
      <xdr:rowOff>0</xdr:rowOff>
    </xdr:from>
    <xdr:to>
      <xdr:col>4</xdr:col>
      <xdr:colOff>247650</xdr:colOff>
      <xdr:row>11</xdr:row>
      <xdr:rowOff>0</xdr:rowOff>
    </xdr:to>
    <xdr:sp>
      <xdr:nvSpPr>
        <xdr:cNvPr id="8" name="Line 4"/>
        <xdr:cNvSpPr>
          <a:spLocks/>
        </xdr:cNvSpPr>
      </xdr:nvSpPr>
      <xdr:spPr>
        <a:xfrm>
          <a:off x="2628900" y="136207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209550</xdr:colOff>
      <xdr:row>26</xdr:row>
      <xdr:rowOff>0</xdr:rowOff>
    </xdr:to>
    <xdr:sp>
      <xdr:nvSpPr>
        <xdr:cNvPr id="9" name="Line 2"/>
        <xdr:cNvSpPr>
          <a:spLocks/>
        </xdr:cNvSpPr>
      </xdr:nvSpPr>
      <xdr:spPr>
        <a:xfrm>
          <a:off x="26289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247650</xdr:colOff>
      <xdr:row>26</xdr:row>
      <xdr:rowOff>0</xdr:rowOff>
    </xdr:to>
    <xdr:sp>
      <xdr:nvSpPr>
        <xdr:cNvPr id="10" name="Line 3"/>
        <xdr:cNvSpPr>
          <a:spLocks/>
        </xdr:cNvSpPr>
      </xdr:nvSpPr>
      <xdr:spPr>
        <a:xfrm>
          <a:off x="262890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247650</xdr:colOff>
      <xdr:row>26</xdr:row>
      <xdr:rowOff>0</xdr:rowOff>
    </xdr:to>
    <xdr:sp>
      <xdr:nvSpPr>
        <xdr:cNvPr id="11" name="Line 4"/>
        <xdr:cNvSpPr>
          <a:spLocks/>
        </xdr:cNvSpPr>
      </xdr:nvSpPr>
      <xdr:spPr>
        <a:xfrm>
          <a:off x="262890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209550</xdr:colOff>
      <xdr:row>26</xdr:row>
      <xdr:rowOff>0</xdr:rowOff>
    </xdr:to>
    <xdr:sp>
      <xdr:nvSpPr>
        <xdr:cNvPr id="12" name="Line 2"/>
        <xdr:cNvSpPr>
          <a:spLocks/>
        </xdr:cNvSpPr>
      </xdr:nvSpPr>
      <xdr:spPr>
        <a:xfrm>
          <a:off x="26289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247650</xdr:colOff>
      <xdr:row>26</xdr:row>
      <xdr:rowOff>0</xdr:rowOff>
    </xdr:to>
    <xdr:sp>
      <xdr:nvSpPr>
        <xdr:cNvPr id="13" name="Line 3"/>
        <xdr:cNvSpPr>
          <a:spLocks/>
        </xdr:cNvSpPr>
      </xdr:nvSpPr>
      <xdr:spPr>
        <a:xfrm>
          <a:off x="262890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0</xdr:rowOff>
    </xdr:from>
    <xdr:to>
      <xdr:col>4</xdr:col>
      <xdr:colOff>247650</xdr:colOff>
      <xdr:row>26</xdr:row>
      <xdr:rowOff>0</xdr:rowOff>
    </xdr:to>
    <xdr:sp>
      <xdr:nvSpPr>
        <xdr:cNvPr id="14" name="Line 4"/>
        <xdr:cNvSpPr>
          <a:spLocks/>
        </xdr:cNvSpPr>
      </xdr:nvSpPr>
      <xdr:spPr>
        <a:xfrm>
          <a:off x="262890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0</xdr:col>
      <xdr:colOff>209550</xdr:colOff>
      <xdr:row>26</xdr:row>
      <xdr:rowOff>0</xdr:rowOff>
    </xdr:to>
    <xdr:sp>
      <xdr:nvSpPr>
        <xdr:cNvPr id="15" name="Line 2"/>
        <xdr:cNvSpPr>
          <a:spLocks/>
        </xdr:cNvSpPr>
      </xdr:nvSpPr>
      <xdr:spPr>
        <a:xfrm>
          <a:off x="2095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0</xdr:col>
      <xdr:colOff>247650</xdr:colOff>
      <xdr:row>26</xdr:row>
      <xdr:rowOff>0</xdr:rowOff>
    </xdr:to>
    <xdr:sp>
      <xdr:nvSpPr>
        <xdr:cNvPr id="16" name="Line 3"/>
        <xdr:cNvSpPr>
          <a:spLocks/>
        </xdr:cNvSpPr>
      </xdr:nvSpPr>
      <xdr:spPr>
        <a:xfrm>
          <a:off x="20955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0</xdr:col>
      <xdr:colOff>247650</xdr:colOff>
      <xdr:row>26</xdr:row>
      <xdr:rowOff>0</xdr:rowOff>
    </xdr:to>
    <xdr:sp>
      <xdr:nvSpPr>
        <xdr:cNvPr id="17" name="Line 4"/>
        <xdr:cNvSpPr>
          <a:spLocks/>
        </xdr:cNvSpPr>
      </xdr:nvSpPr>
      <xdr:spPr>
        <a:xfrm>
          <a:off x="20955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0</xdr:col>
      <xdr:colOff>209550</xdr:colOff>
      <xdr:row>26</xdr:row>
      <xdr:rowOff>0</xdr:rowOff>
    </xdr:to>
    <xdr:sp>
      <xdr:nvSpPr>
        <xdr:cNvPr id="18" name="Line 2"/>
        <xdr:cNvSpPr>
          <a:spLocks/>
        </xdr:cNvSpPr>
      </xdr:nvSpPr>
      <xdr:spPr>
        <a:xfrm>
          <a:off x="20955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0</xdr:col>
      <xdr:colOff>247650</xdr:colOff>
      <xdr:row>26</xdr:row>
      <xdr:rowOff>0</xdr:rowOff>
    </xdr:to>
    <xdr:sp>
      <xdr:nvSpPr>
        <xdr:cNvPr id="19" name="Line 3"/>
        <xdr:cNvSpPr>
          <a:spLocks/>
        </xdr:cNvSpPr>
      </xdr:nvSpPr>
      <xdr:spPr>
        <a:xfrm>
          <a:off x="20955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0</xdr:rowOff>
    </xdr:from>
    <xdr:to>
      <xdr:col>0</xdr:col>
      <xdr:colOff>247650</xdr:colOff>
      <xdr:row>26</xdr:row>
      <xdr:rowOff>0</xdr:rowOff>
    </xdr:to>
    <xdr:sp>
      <xdr:nvSpPr>
        <xdr:cNvPr id="20" name="Line 4"/>
        <xdr:cNvSpPr>
          <a:spLocks/>
        </xdr:cNvSpPr>
      </xdr:nvSpPr>
      <xdr:spPr>
        <a:xfrm>
          <a:off x="209550" y="3781425"/>
          <a:ext cx="476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Z69"/>
  <sheetViews>
    <sheetView tabSelected="1" view="pageBreakPreview" zoomScaleSheetLayoutView="100" workbookViewId="0" topLeftCell="A1">
      <pane xSplit="9" ySplit="10" topLeftCell="Q26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AC44" sqref="AC44"/>
    </sheetView>
  </sheetViews>
  <sheetFormatPr defaultColWidth="9.00390625" defaultRowHeight="12.75"/>
  <cols>
    <col min="1" max="1" width="10.25390625" style="7" customWidth="1"/>
    <col min="2" max="2" width="9.375" style="7" customWidth="1"/>
    <col min="3" max="3" width="12.125" style="7" customWidth="1"/>
    <col min="4" max="4" width="3.875" style="7" hidden="1" customWidth="1"/>
    <col min="5" max="5" width="9.75390625" style="12" customWidth="1"/>
    <col min="6" max="6" width="10.125" style="3" customWidth="1"/>
    <col min="7" max="7" width="11.25390625" style="6" hidden="1" customWidth="1"/>
    <col min="8" max="8" width="13.75390625" style="6" hidden="1" customWidth="1"/>
    <col min="9" max="9" width="8.125" style="7" customWidth="1"/>
    <col min="10" max="10" width="13.125" style="9" hidden="1" customWidth="1"/>
    <col min="11" max="11" width="11.625" style="9" hidden="1" customWidth="1"/>
    <col min="12" max="12" width="12.125" style="10" hidden="1" customWidth="1"/>
    <col min="13" max="13" width="13.25390625" style="10" hidden="1" customWidth="1"/>
    <col min="14" max="14" width="12.375" style="10" hidden="1" customWidth="1"/>
    <col min="15" max="15" width="10.375" style="11" hidden="1" customWidth="1"/>
    <col min="16" max="16" width="4.875" style="7" hidden="1" customWidth="1"/>
    <col min="17" max="17" width="6.875" style="10" customWidth="1"/>
    <col min="18" max="18" width="7.625" style="7" customWidth="1"/>
    <col min="19" max="19" width="13.25390625" style="7" hidden="1" customWidth="1"/>
    <col min="20" max="21" width="9.125" style="7" hidden="1" customWidth="1"/>
    <col min="22" max="23" width="9.125" style="7" customWidth="1"/>
    <col min="24" max="24" width="0" style="10" hidden="1" customWidth="1"/>
    <col min="25" max="25" width="7.125" style="10" customWidth="1"/>
    <col min="26" max="26" width="9.125" style="11" customWidth="1"/>
    <col min="27" max="16384" width="9.125" style="7" customWidth="1"/>
  </cols>
  <sheetData>
    <row r="1" spans="1:26" s="2" customFormat="1" ht="14.25" customHeight="1" hidden="1">
      <c r="A1" s="1"/>
      <c r="B1" s="1"/>
      <c r="C1" s="1"/>
      <c r="D1" s="1"/>
      <c r="E1" s="5"/>
      <c r="F1" s="4"/>
      <c r="G1" s="14"/>
      <c r="H1" s="73"/>
      <c r="I1" s="13"/>
      <c r="J1" s="14"/>
      <c r="K1" s="14"/>
      <c r="L1" s="148" t="s">
        <v>58</v>
      </c>
      <c r="M1" s="148"/>
      <c r="N1" s="148"/>
      <c r="O1" s="148"/>
      <c r="P1" s="148"/>
      <c r="Q1" s="130"/>
      <c r="X1" s="3"/>
      <c r="Y1" s="3"/>
      <c r="Z1" s="128"/>
    </row>
    <row r="2" spans="1:26" s="2" customFormat="1" ht="17.25" customHeight="1" hidden="1">
      <c r="A2" s="149" t="s">
        <v>43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Q2" s="3"/>
      <c r="X2" s="3"/>
      <c r="Y2" s="3"/>
      <c r="Z2" s="128"/>
    </row>
    <row r="3" spans="1:15" ht="17.25" customHeight="1" hidden="1">
      <c r="A3" s="145" t="s">
        <v>59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6" s="97" customFormat="1" ht="15" customHeight="1" hidden="1">
      <c r="A4" s="156" t="s">
        <v>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Q4" s="123"/>
      <c r="X4" s="123"/>
      <c r="Y4" s="123"/>
      <c r="Z4" s="129"/>
    </row>
    <row r="5" spans="1:26" s="2" customFormat="1" ht="15" customHeight="1" hidden="1">
      <c r="A5" s="145" t="s">
        <v>64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Q5" s="3"/>
      <c r="X5" s="3"/>
      <c r="Y5" s="3"/>
      <c r="Z5" s="128"/>
    </row>
    <row r="6" spans="1:26" s="2" customFormat="1" ht="17.25" customHeight="1" hidden="1">
      <c r="A6" s="145" t="s">
        <v>61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Q6" s="3"/>
      <c r="X6" s="3"/>
      <c r="Y6" s="3"/>
      <c r="Z6" s="128"/>
    </row>
    <row r="7" spans="1:26" s="2" customFormat="1" ht="17.25" customHeight="1" hidden="1">
      <c r="A7" s="145" t="s">
        <v>62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Q7" s="3"/>
      <c r="X7" s="3"/>
      <c r="Y7" s="3"/>
      <c r="Z7" s="128"/>
    </row>
    <row r="8" spans="1:26" s="2" customFormat="1" ht="17.25" customHeight="1">
      <c r="A8" s="171"/>
      <c r="B8" s="172"/>
      <c r="C8" s="173"/>
      <c r="D8" s="174"/>
      <c r="E8" s="175" t="s">
        <v>65</v>
      </c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>
        <v>0.1</v>
      </c>
      <c r="S8" s="177"/>
      <c r="T8" s="177"/>
      <c r="U8" s="177"/>
      <c r="V8" s="177"/>
      <c r="W8" s="177"/>
      <c r="X8" s="177"/>
      <c r="Y8" s="178"/>
      <c r="Z8" s="179"/>
    </row>
    <row r="9" spans="1:26" s="8" customFormat="1" ht="60" customHeight="1">
      <c r="A9" s="180" t="s">
        <v>57</v>
      </c>
      <c r="B9" s="157"/>
      <c r="C9" s="157"/>
      <c r="D9" s="157"/>
      <c r="E9" s="157" t="s">
        <v>36</v>
      </c>
      <c r="F9" s="158" t="s">
        <v>37</v>
      </c>
      <c r="G9" s="159"/>
      <c r="H9" s="159"/>
      <c r="I9" s="157" t="s">
        <v>30</v>
      </c>
      <c r="J9" s="160" t="s">
        <v>31</v>
      </c>
      <c r="K9" s="160"/>
      <c r="L9" s="161" t="s">
        <v>32</v>
      </c>
      <c r="M9" s="161"/>
      <c r="N9" s="161"/>
      <c r="O9" s="161"/>
      <c r="P9" s="162"/>
      <c r="Q9" s="163" t="s">
        <v>66</v>
      </c>
      <c r="R9" s="157" t="s">
        <v>36</v>
      </c>
      <c r="S9" s="162"/>
      <c r="T9" s="162"/>
      <c r="U9" s="162"/>
      <c r="V9" s="158" t="s">
        <v>37</v>
      </c>
      <c r="W9" s="157" t="s">
        <v>30</v>
      </c>
      <c r="X9" s="164"/>
      <c r="Y9" s="165" t="s">
        <v>66</v>
      </c>
      <c r="Z9" s="181" t="s">
        <v>67</v>
      </c>
    </row>
    <row r="10" spans="1:26" s="8" customFormat="1" ht="30" customHeight="1">
      <c r="A10" s="180"/>
      <c r="B10" s="157"/>
      <c r="C10" s="157"/>
      <c r="D10" s="157"/>
      <c r="E10" s="157"/>
      <c r="F10" s="158"/>
      <c r="G10" s="166" t="s">
        <v>33</v>
      </c>
      <c r="H10" s="166" t="s">
        <v>38</v>
      </c>
      <c r="I10" s="157"/>
      <c r="J10" s="167" t="s">
        <v>34</v>
      </c>
      <c r="K10" s="167" t="s">
        <v>35</v>
      </c>
      <c r="L10" s="168" t="s">
        <v>39</v>
      </c>
      <c r="M10" s="168" t="s">
        <v>40</v>
      </c>
      <c r="N10" s="168" t="s">
        <v>41</v>
      </c>
      <c r="O10" s="169" t="s">
        <v>42</v>
      </c>
      <c r="P10" s="162"/>
      <c r="Q10" s="163"/>
      <c r="R10" s="157"/>
      <c r="S10" s="162"/>
      <c r="T10" s="162"/>
      <c r="U10" s="162"/>
      <c r="V10" s="158"/>
      <c r="W10" s="157"/>
      <c r="X10" s="164">
        <v>0.35</v>
      </c>
      <c r="Y10" s="170"/>
      <c r="Z10" s="182"/>
    </row>
    <row r="11" spans="1:26" ht="15" customHeight="1" hidden="1">
      <c r="A11" s="183">
        <v>1</v>
      </c>
      <c r="B11" s="154"/>
      <c r="C11" s="154"/>
      <c r="D11" s="155"/>
      <c r="E11" s="124">
        <v>2</v>
      </c>
      <c r="F11" s="125">
        <v>3</v>
      </c>
      <c r="G11" s="124">
        <v>4</v>
      </c>
      <c r="H11" s="124">
        <v>5</v>
      </c>
      <c r="I11" s="124">
        <v>6</v>
      </c>
      <c r="J11" s="124">
        <v>7</v>
      </c>
      <c r="K11" s="124">
        <v>8</v>
      </c>
      <c r="L11" s="125">
        <v>9</v>
      </c>
      <c r="M11" s="125">
        <v>10</v>
      </c>
      <c r="N11" s="125">
        <v>11</v>
      </c>
      <c r="O11" s="124">
        <v>12</v>
      </c>
      <c r="P11" s="184"/>
      <c r="Q11" s="185"/>
      <c r="R11" s="184"/>
      <c r="S11" s="184"/>
      <c r="T11" s="184"/>
      <c r="U11" s="184"/>
      <c r="V11" s="184"/>
      <c r="W11" s="186"/>
      <c r="X11" s="187"/>
      <c r="Y11" s="187"/>
      <c r="Z11" s="188"/>
    </row>
    <row r="12" spans="1:26" s="15" customFormat="1" ht="12.75" customHeight="1">
      <c r="A12" s="189" t="s">
        <v>29</v>
      </c>
      <c r="B12" s="150"/>
      <c r="C12" s="150"/>
      <c r="D12" s="151"/>
      <c r="E12" s="32">
        <v>100</v>
      </c>
      <c r="F12" s="47">
        <v>76</v>
      </c>
      <c r="G12" s="35">
        <v>41502.6</v>
      </c>
      <c r="H12" s="35">
        <v>9238.483</v>
      </c>
      <c r="I12" s="37">
        <v>0</v>
      </c>
      <c r="J12" s="35">
        <v>0</v>
      </c>
      <c r="K12" s="35">
        <v>0</v>
      </c>
      <c r="L12" s="33">
        <v>0</v>
      </c>
      <c r="M12" s="33">
        <v>0</v>
      </c>
      <c r="N12" s="33">
        <v>0</v>
      </c>
      <c r="O12" s="33">
        <v>0</v>
      </c>
      <c r="P12" s="186"/>
      <c r="Q12" s="102">
        <f>(F12*100)/E12</f>
        <v>76</v>
      </c>
      <c r="R12" s="104">
        <v>29</v>
      </c>
      <c r="S12" s="104">
        <f aca="true" t="shared" si="0" ref="S12:S22">I12-SUM(L12:O12)</f>
        <v>0</v>
      </c>
      <c r="T12" s="104"/>
      <c r="U12" s="104"/>
      <c r="V12" s="104">
        <v>18</v>
      </c>
      <c r="W12" s="104">
        <v>7</v>
      </c>
      <c r="X12" s="190">
        <f>(F12*100)/E12</f>
        <v>76</v>
      </c>
      <c r="Y12" s="102">
        <f>(V12*100)/R12</f>
        <v>62.06896551724138</v>
      </c>
      <c r="Z12" s="191">
        <f>((F12+V12)*100)/(E12+R12)</f>
        <v>72.86821705426357</v>
      </c>
    </row>
    <row r="13" spans="1:26" s="15" customFormat="1" ht="12.75" customHeight="1">
      <c r="A13" s="192" t="s">
        <v>44</v>
      </c>
      <c r="B13" s="143"/>
      <c r="C13" s="143"/>
      <c r="D13" s="144"/>
      <c r="E13" s="36">
        <v>44</v>
      </c>
      <c r="F13" s="47">
        <v>44</v>
      </c>
      <c r="G13" s="38">
        <v>26794.144</v>
      </c>
      <c r="H13" s="35">
        <v>5964.378</v>
      </c>
      <c r="I13" s="37">
        <v>33</v>
      </c>
      <c r="J13" s="35">
        <v>20157.571</v>
      </c>
      <c r="K13" s="34">
        <v>4487.09</v>
      </c>
      <c r="L13" s="33">
        <v>7</v>
      </c>
      <c r="M13" s="33">
        <v>26</v>
      </c>
      <c r="N13" s="33">
        <v>0</v>
      </c>
      <c r="O13" s="33">
        <v>0</v>
      </c>
      <c r="P13" s="186"/>
      <c r="Q13" s="102">
        <f aca="true" t="shared" si="1" ref="Q13:Q55">(F13*100)/E13</f>
        <v>100</v>
      </c>
      <c r="R13" s="104">
        <v>110</v>
      </c>
      <c r="S13" s="104">
        <f t="shared" si="0"/>
        <v>0</v>
      </c>
      <c r="T13" s="104"/>
      <c r="U13" s="104"/>
      <c r="V13" s="104">
        <v>109</v>
      </c>
      <c r="W13" s="104">
        <v>43</v>
      </c>
      <c r="X13" s="190">
        <f aca="true" t="shared" si="2" ref="X13:X54">(F13*100)/E13</f>
        <v>100</v>
      </c>
      <c r="Y13" s="102">
        <f aca="true" t="shared" si="3" ref="Y13:Y54">(V13*100)/R13</f>
        <v>99.0909090909091</v>
      </c>
      <c r="Z13" s="191">
        <f aca="true" t="shared" si="4" ref="Z13:Z54">((F13+V13)*100)/(E13+R13)</f>
        <v>99.35064935064935</v>
      </c>
    </row>
    <row r="14" spans="1:26" s="15" customFormat="1" ht="12.75" customHeight="1">
      <c r="A14" s="201" t="s">
        <v>45</v>
      </c>
      <c r="B14" s="202"/>
      <c r="C14" s="202"/>
      <c r="D14" s="203"/>
      <c r="E14" s="204">
        <v>223</v>
      </c>
      <c r="F14" s="93">
        <v>34</v>
      </c>
      <c r="G14" s="205">
        <v>4151.07</v>
      </c>
      <c r="H14" s="205">
        <v>924.028</v>
      </c>
      <c r="I14" s="206">
        <v>0</v>
      </c>
      <c r="J14" s="205">
        <v>0</v>
      </c>
      <c r="K14" s="205">
        <v>0</v>
      </c>
      <c r="L14" s="207">
        <v>0</v>
      </c>
      <c r="M14" s="207">
        <v>0</v>
      </c>
      <c r="N14" s="207">
        <v>0</v>
      </c>
      <c r="O14" s="207">
        <v>0</v>
      </c>
      <c r="P14" s="198"/>
      <c r="Q14" s="207">
        <f t="shared" si="1"/>
        <v>15.246636771300448</v>
      </c>
      <c r="R14" s="206">
        <v>427</v>
      </c>
      <c r="S14" s="206">
        <f t="shared" si="0"/>
        <v>0</v>
      </c>
      <c r="T14" s="206"/>
      <c r="U14" s="206"/>
      <c r="V14" s="206">
        <v>186</v>
      </c>
      <c r="W14" s="206">
        <v>91</v>
      </c>
      <c r="X14" s="208">
        <f t="shared" si="2"/>
        <v>15.246636771300448</v>
      </c>
      <c r="Y14" s="207">
        <f t="shared" si="3"/>
        <v>43.559718969555036</v>
      </c>
      <c r="Z14" s="209">
        <f t="shared" si="4"/>
        <v>33.84615384615385</v>
      </c>
    </row>
    <row r="15" spans="1:26" s="15" customFormat="1" ht="12.75" customHeight="1">
      <c r="A15" s="192" t="s">
        <v>28</v>
      </c>
      <c r="B15" s="152"/>
      <c r="C15" s="152"/>
      <c r="D15" s="153"/>
      <c r="E15" s="39">
        <v>50</v>
      </c>
      <c r="F15" s="47">
        <v>50</v>
      </c>
      <c r="G15" s="38">
        <v>28146.688</v>
      </c>
      <c r="H15" s="38">
        <v>6265.446</v>
      </c>
      <c r="I15" s="39">
        <v>33</v>
      </c>
      <c r="J15" s="38">
        <v>19049.797</v>
      </c>
      <c r="K15" s="40">
        <v>4240.634</v>
      </c>
      <c r="L15" s="56">
        <v>15</v>
      </c>
      <c r="M15" s="56">
        <v>12</v>
      </c>
      <c r="N15" s="56">
        <v>0</v>
      </c>
      <c r="O15" s="56">
        <v>6</v>
      </c>
      <c r="P15" s="186"/>
      <c r="Q15" s="102">
        <f t="shared" si="1"/>
        <v>100</v>
      </c>
      <c r="R15" s="104">
        <v>109</v>
      </c>
      <c r="S15" s="104">
        <f t="shared" si="0"/>
        <v>0</v>
      </c>
      <c r="T15" s="104"/>
      <c r="U15" s="104"/>
      <c r="V15" s="104">
        <v>50</v>
      </c>
      <c r="W15" s="104">
        <v>39</v>
      </c>
      <c r="X15" s="190">
        <f t="shared" si="2"/>
        <v>100</v>
      </c>
      <c r="Y15" s="102">
        <f t="shared" si="3"/>
        <v>45.87155963302752</v>
      </c>
      <c r="Z15" s="191">
        <f t="shared" si="4"/>
        <v>62.893081761006286</v>
      </c>
    </row>
    <row r="16" spans="1:26" s="15" customFormat="1" ht="12" customHeight="1">
      <c r="A16" s="192" t="s">
        <v>13</v>
      </c>
      <c r="B16" s="143"/>
      <c r="C16" s="143"/>
      <c r="D16" s="144"/>
      <c r="E16" s="41">
        <v>3</v>
      </c>
      <c r="F16" s="47">
        <v>3</v>
      </c>
      <c r="G16" s="42">
        <v>775.352</v>
      </c>
      <c r="H16" s="42">
        <v>172.593</v>
      </c>
      <c r="I16" s="43">
        <v>1</v>
      </c>
      <c r="J16" s="44">
        <v>258.451</v>
      </c>
      <c r="K16" s="42">
        <v>57.531</v>
      </c>
      <c r="L16" s="75">
        <v>0</v>
      </c>
      <c r="M16" s="75">
        <v>0</v>
      </c>
      <c r="N16" s="75">
        <v>0</v>
      </c>
      <c r="O16" s="56">
        <v>1</v>
      </c>
      <c r="P16" s="126"/>
      <c r="Q16" s="102">
        <f t="shared" si="1"/>
        <v>100</v>
      </c>
      <c r="R16" s="104">
        <v>13</v>
      </c>
      <c r="S16" s="104">
        <f t="shared" si="0"/>
        <v>0</v>
      </c>
      <c r="T16" s="104"/>
      <c r="U16" s="104"/>
      <c r="V16" s="104">
        <v>6</v>
      </c>
      <c r="W16" s="104">
        <v>5</v>
      </c>
      <c r="X16" s="190">
        <f t="shared" si="2"/>
        <v>100</v>
      </c>
      <c r="Y16" s="102">
        <f t="shared" si="3"/>
        <v>46.15384615384615</v>
      </c>
      <c r="Z16" s="191">
        <f t="shared" si="4"/>
        <v>56.25</v>
      </c>
    </row>
    <row r="17" spans="1:26" s="15" customFormat="1" ht="12.75" customHeight="1">
      <c r="A17" s="193" t="s">
        <v>14</v>
      </c>
      <c r="B17" s="146"/>
      <c r="C17" s="146"/>
      <c r="D17" s="147"/>
      <c r="E17" s="36">
        <v>32</v>
      </c>
      <c r="F17" s="47">
        <v>31</v>
      </c>
      <c r="G17" s="35">
        <v>9536.565</v>
      </c>
      <c r="H17" s="35">
        <v>2273.515</v>
      </c>
      <c r="I17" s="37">
        <v>8</v>
      </c>
      <c r="J17" s="35">
        <v>2528.15</v>
      </c>
      <c r="K17" s="35">
        <v>602.71</v>
      </c>
      <c r="L17" s="33">
        <v>4</v>
      </c>
      <c r="M17" s="33">
        <v>4</v>
      </c>
      <c r="N17" s="33">
        <v>0</v>
      </c>
      <c r="O17" s="33">
        <v>0</v>
      </c>
      <c r="P17" s="186"/>
      <c r="Q17" s="102">
        <f t="shared" si="1"/>
        <v>96.875</v>
      </c>
      <c r="R17" s="104">
        <v>43</v>
      </c>
      <c r="S17" s="104">
        <f t="shared" si="0"/>
        <v>0</v>
      </c>
      <c r="T17" s="104"/>
      <c r="U17" s="104"/>
      <c r="V17" s="104">
        <v>28</v>
      </c>
      <c r="W17" s="104">
        <v>10</v>
      </c>
      <c r="X17" s="190">
        <f t="shared" si="2"/>
        <v>96.875</v>
      </c>
      <c r="Y17" s="102">
        <f t="shared" si="3"/>
        <v>65.11627906976744</v>
      </c>
      <c r="Z17" s="191">
        <f t="shared" si="4"/>
        <v>78.66666666666667</v>
      </c>
    </row>
    <row r="18" spans="1:26" s="15" customFormat="1" ht="12.75" customHeight="1">
      <c r="A18" s="194" t="s">
        <v>15</v>
      </c>
      <c r="B18" s="133"/>
      <c r="C18" s="133"/>
      <c r="D18" s="134"/>
      <c r="E18" s="45">
        <v>9</v>
      </c>
      <c r="F18" s="47">
        <v>8</v>
      </c>
      <c r="G18" s="46">
        <v>3291.265</v>
      </c>
      <c r="H18" s="46">
        <v>732.637</v>
      </c>
      <c r="I18" s="85">
        <v>1</v>
      </c>
      <c r="J18" s="46">
        <v>487.595</v>
      </c>
      <c r="K18" s="46">
        <v>108.539</v>
      </c>
      <c r="L18" s="76">
        <v>0</v>
      </c>
      <c r="M18" s="76">
        <v>1</v>
      </c>
      <c r="N18" s="76">
        <v>0</v>
      </c>
      <c r="O18" s="76">
        <v>0</v>
      </c>
      <c r="P18" s="186"/>
      <c r="Q18" s="102">
        <f t="shared" si="1"/>
        <v>88.88888888888889</v>
      </c>
      <c r="R18" s="104">
        <v>29</v>
      </c>
      <c r="S18" s="104">
        <f t="shared" si="0"/>
        <v>0</v>
      </c>
      <c r="T18" s="104"/>
      <c r="U18" s="104"/>
      <c r="V18" s="104">
        <v>25</v>
      </c>
      <c r="W18" s="104">
        <v>10</v>
      </c>
      <c r="X18" s="190">
        <f t="shared" si="2"/>
        <v>88.88888888888889</v>
      </c>
      <c r="Y18" s="102">
        <f t="shared" si="3"/>
        <v>86.20689655172414</v>
      </c>
      <c r="Z18" s="191">
        <f t="shared" si="4"/>
        <v>86.84210526315789</v>
      </c>
    </row>
    <row r="19" spans="1:26" s="15" customFormat="1" ht="12.75" customHeight="1">
      <c r="A19" s="194" t="s">
        <v>16</v>
      </c>
      <c r="B19" s="133"/>
      <c r="C19" s="133"/>
      <c r="D19" s="134"/>
      <c r="E19" s="47">
        <v>20</v>
      </c>
      <c r="F19" s="47">
        <v>19</v>
      </c>
      <c r="G19" s="35">
        <v>9799.274</v>
      </c>
      <c r="H19" s="35">
        <v>2181.318</v>
      </c>
      <c r="I19" s="37">
        <v>14</v>
      </c>
      <c r="J19" s="35">
        <v>7220.237</v>
      </c>
      <c r="K19" s="35">
        <v>1608.755</v>
      </c>
      <c r="L19" s="33">
        <v>7</v>
      </c>
      <c r="M19" s="33">
        <v>7</v>
      </c>
      <c r="N19" s="33">
        <v>0</v>
      </c>
      <c r="O19" s="33">
        <v>0</v>
      </c>
      <c r="P19" s="186"/>
      <c r="Q19" s="102">
        <f t="shared" si="1"/>
        <v>95</v>
      </c>
      <c r="R19" s="104">
        <v>23</v>
      </c>
      <c r="S19" s="104">
        <f t="shared" si="0"/>
        <v>0</v>
      </c>
      <c r="T19" s="104"/>
      <c r="U19" s="104"/>
      <c r="V19" s="104">
        <v>7</v>
      </c>
      <c r="W19" s="104">
        <v>6</v>
      </c>
      <c r="X19" s="190">
        <f t="shared" si="2"/>
        <v>95</v>
      </c>
      <c r="Y19" s="102">
        <f t="shared" si="3"/>
        <v>30.434782608695652</v>
      </c>
      <c r="Z19" s="191">
        <f>((F19+V19)*100)/(E19+R19)</f>
        <v>60.46511627906977</v>
      </c>
    </row>
    <row r="20" spans="1:26" s="15" customFormat="1" ht="12.75" customHeight="1">
      <c r="A20" s="194" t="s">
        <v>17</v>
      </c>
      <c r="B20" s="133"/>
      <c r="C20" s="133"/>
      <c r="D20" s="134"/>
      <c r="E20" s="47">
        <v>6</v>
      </c>
      <c r="F20" s="47">
        <v>6</v>
      </c>
      <c r="G20" s="35">
        <v>1818.943</v>
      </c>
      <c r="H20" s="35">
        <v>403.421</v>
      </c>
      <c r="I20" s="37">
        <v>3</v>
      </c>
      <c r="J20" s="35">
        <v>979.431</v>
      </c>
      <c r="K20" s="35">
        <v>218.021</v>
      </c>
      <c r="L20" s="33">
        <v>0</v>
      </c>
      <c r="M20" s="33">
        <v>3</v>
      </c>
      <c r="N20" s="33">
        <v>0</v>
      </c>
      <c r="O20" s="33">
        <v>0</v>
      </c>
      <c r="P20" s="186"/>
      <c r="Q20" s="102">
        <f t="shared" si="1"/>
        <v>100</v>
      </c>
      <c r="R20" s="104">
        <v>16</v>
      </c>
      <c r="S20" s="104">
        <f t="shared" si="0"/>
        <v>0</v>
      </c>
      <c r="T20" s="104"/>
      <c r="U20" s="104"/>
      <c r="V20" s="104">
        <v>6</v>
      </c>
      <c r="W20" s="104">
        <v>2</v>
      </c>
      <c r="X20" s="190">
        <f t="shared" si="2"/>
        <v>100</v>
      </c>
      <c r="Y20" s="102">
        <f t="shared" si="3"/>
        <v>37.5</v>
      </c>
      <c r="Z20" s="191">
        <f t="shared" si="4"/>
        <v>54.54545454545455</v>
      </c>
    </row>
    <row r="21" spans="1:26" s="15" customFormat="1" ht="12.75" customHeight="1">
      <c r="A21" s="195" t="s">
        <v>18</v>
      </c>
      <c r="B21" s="135"/>
      <c r="C21" s="135"/>
      <c r="D21" s="136"/>
      <c r="E21" s="98">
        <v>59</v>
      </c>
      <c r="F21" s="47">
        <v>55</v>
      </c>
      <c r="G21" s="99">
        <v>28627.083</v>
      </c>
      <c r="H21" s="99">
        <v>6372.389</v>
      </c>
      <c r="I21" s="100">
        <v>21</v>
      </c>
      <c r="J21" s="38">
        <v>11787.622</v>
      </c>
      <c r="K21" s="40">
        <v>2623.93</v>
      </c>
      <c r="L21" s="56">
        <v>15</v>
      </c>
      <c r="M21" s="56">
        <v>6</v>
      </c>
      <c r="N21" s="56">
        <v>0</v>
      </c>
      <c r="O21" s="56">
        <v>0</v>
      </c>
      <c r="P21" s="186"/>
      <c r="Q21" s="102">
        <f t="shared" si="1"/>
        <v>93.22033898305085</v>
      </c>
      <c r="R21" s="104">
        <v>71</v>
      </c>
      <c r="S21" s="104">
        <f t="shared" si="0"/>
        <v>0</v>
      </c>
      <c r="T21" s="104"/>
      <c r="U21" s="104"/>
      <c r="V21" s="104">
        <v>61</v>
      </c>
      <c r="W21" s="104">
        <v>12</v>
      </c>
      <c r="X21" s="190">
        <f t="shared" si="2"/>
        <v>93.22033898305085</v>
      </c>
      <c r="Y21" s="102">
        <f t="shared" si="3"/>
        <v>85.91549295774648</v>
      </c>
      <c r="Z21" s="191">
        <f t="shared" si="4"/>
        <v>89.23076923076923</v>
      </c>
    </row>
    <row r="22" spans="1:26" s="15" customFormat="1" ht="12.75" customHeight="1">
      <c r="A22" s="196" t="s">
        <v>19</v>
      </c>
      <c r="B22" s="137"/>
      <c r="C22" s="137"/>
      <c r="D22" s="138"/>
      <c r="E22" s="101">
        <v>1</v>
      </c>
      <c r="F22" s="47">
        <v>1</v>
      </c>
      <c r="G22" s="103">
        <v>462.42</v>
      </c>
      <c r="H22" s="103">
        <v>108.484</v>
      </c>
      <c r="I22" s="104">
        <v>1</v>
      </c>
      <c r="J22" s="35">
        <v>462.42</v>
      </c>
      <c r="K22" s="35">
        <v>108.484</v>
      </c>
      <c r="L22" s="33">
        <v>0</v>
      </c>
      <c r="M22" s="33">
        <v>1</v>
      </c>
      <c r="N22" s="33">
        <v>0</v>
      </c>
      <c r="O22" s="33">
        <v>0</v>
      </c>
      <c r="P22" s="186"/>
      <c r="Q22" s="102">
        <f t="shared" si="1"/>
        <v>100</v>
      </c>
      <c r="R22" s="104">
        <v>31</v>
      </c>
      <c r="S22" s="104">
        <f t="shared" si="0"/>
        <v>0</v>
      </c>
      <c r="T22" s="104"/>
      <c r="U22" s="104"/>
      <c r="V22" s="104">
        <v>14</v>
      </c>
      <c r="W22" s="104">
        <v>6</v>
      </c>
      <c r="X22" s="190">
        <f t="shared" si="2"/>
        <v>100</v>
      </c>
      <c r="Y22" s="102">
        <f t="shared" si="3"/>
        <v>45.16129032258065</v>
      </c>
      <c r="Z22" s="191">
        <f t="shared" si="4"/>
        <v>46.875</v>
      </c>
    </row>
    <row r="23" spans="1:26" s="15" customFormat="1" ht="12.75" customHeight="1">
      <c r="A23" s="196" t="s">
        <v>63</v>
      </c>
      <c r="B23" s="137"/>
      <c r="C23" s="137"/>
      <c r="D23" s="138"/>
      <c r="E23" s="105">
        <v>2</v>
      </c>
      <c r="F23" s="47">
        <v>2</v>
      </c>
      <c r="G23" s="106">
        <v>1074.626</v>
      </c>
      <c r="H23" s="106">
        <v>256.942</v>
      </c>
      <c r="I23" s="107">
        <v>1</v>
      </c>
      <c r="J23" s="74">
        <v>537.313</v>
      </c>
      <c r="K23" s="50">
        <v>128.471</v>
      </c>
      <c r="L23" s="77">
        <v>0</v>
      </c>
      <c r="M23" s="77">
        <v>1</v>
      </c>
      <c r="N23" s="77">
        <v>0</v>
      </c>
      <c r="O23" s="77">
        <v>0</v>
      </c>
      <c r="P23" s="186"/>
      <c r="Q23" s="102">
        <f t="shared" si="1"/>
        <v>100</v>
      </c>
      <c r="R23" s="104">
        <v>3</v>
      </c>
      <c r="S23" s="104"/>
      <c r="T23" s="104"/>
      <c r="U23" s="104"/>
      <c r="V23" s="104">
        <v>4</v>
      </c>
      <c r="W23" s="104">
        <v>1</v>
      </c>
      <c r="X23" s="190">
        <f t="shared" si="2"/>
        <v>100</v>
      </c>
      <c r="Y23" s="102">
        <f t="shared" si="3"/>
        <v>133.33333333333334</v>
      </c>
      <c r="Z23" s="191">
        <f t="shared" si="4"/>
        <v>120</v>
      </c>
    </row>
    <row r="24" spans="1:26" s="15" customFormat="1" ht="12.75" customHeight="1">
      <c r="A24" s="195" t="s">
        <v>20</v>
      </c>
      <c r="B24" s="135"/>
      <c r="C24" s="135"/>
      <c r="D24" s="136"/>
      <c r="E24" s="108">
        <v>2</v>
      </c>
      <c r="F24" s="47">
        <v>2</v>
      </c>
      <c r="G24" s="109">
        <v>665.96</v>
      </c>
      <c r="H24" s="109">
        <v>148.242</v>
      </c>
      <c r="I24" s="110">
        <v>1</v>
      </c>
      <c r="J24" s="51">
        <v>332.98</v>
      </c>
      <c r="K24" s="51">
        <v>74.121</v>
      </c>
      <c r="L24" s="29">
        <v>0</v>
      </c>
      <c r="M24" s="29">
        <v>1</v>
      </c>
      <c r="N24" s="29">
        <v>0</v>
      </c>
      <c r="O24" s="29">
        <v>0</v>
      </c>
      <c r="P24" s="186"/>
      <c r="Q24" s="102">
        <f t="shared" si="1"/>
        <v>100</v>
      </c>
      <c r="R24" s="104">
        <v>16</v>
      </c>
      <c r="S24" s="104">
        <f aca="true" t="shared" si="5" ref="S24:S54">I24-SUM(L24:O24)</f>
        <v>0</v>
      </c>
      <c r="T24" s="104"/>
      <c r="U24" s="104"/>
      <c r="V24" s="104">
        <v>11</v>
      </c>
      <c r="W24" s="104">
        <v>0</v>
      </c>
      <c r="X24" s="190">
        <f t="shared" si="2"/>
        <v>100</v>
      </c>
      <c r="Y24" s="102">
        <f t="shared" si="3"/>
        <v>68.75</v>
      </c>
      <c r="Z24" s="191">
        <f t="shared" si="4"/>
        <v>72.22222222222223</v>
      </c>
    </row>
    <row r="25" spans="1:26" s="96" customFormat="1" ht="12.75" customHeight="1">
      <c r="A25" s="197" t="s">
        <v>56</v>
      </c>
      <c r="B25" s="139"/>
      <c r="C25" s="139"/>
      <c r="D25" s="140"/>
      <c r="E25" s="111">
        <v>20</v>
      </c>
      <c r="F25" s="47">
        <v>20</v>
      </c>
      <c r="G25" s="112">
        <v>5729.935</v>
      </c>
      <c r="H25" s="112">
        <v>1275.484</v>
      </c>
      <c r="I25" s="101">
        <v>6</v>
      </c>
      <c r="J25" s="95">
        <v>1565.246</v>
      </c>
      <c r="K25" s="93">
        <v>348.425</v>
      </c>
      <c r="L25" s="94">
        <v>4</v>
      </c>
      <c r="M25" s="94">
        <v>2</v>
      </c>
      <c r="N25" s="94">
        <v>0</v>
      </c>
      <c r="O25" s="94">
        <v>0</v>
      </c>
      <c r="P25" s="198"/>
      <c r="Q25" s="102">
        <f t="shared" si="1"/>
        <v>100</v>
      </c>
      <c r="R25" s="104">
        <v>2</v>
      </c>
      <c r="S25" s="104">
        <f t="shared" si="5"/>
        <v>0</v>
      </c>
      <c r="T25" s="104"/>
      <c r="U25" s="104"/>
      <c r="V25" s="104">
        <v>2</v>
      </c>
      <c r="W25" s="104">
        <v>1</v>
      </c>
      <c r="X25" s="190">
        <f t="shared" si="2"/>
        <v>100</v>
      </c>
      <c r="Y25" s="102">
        <f t="shared" si="3"/>
        <v>100</v>
      </c>
      <c r="Z25" s="191">
        <f t="shared" si="4"/>
        <v>100</v>
      </c>
    </row>
    <row r="26" spans="1:26" s="15" customFormat="1" ht="12.75" customHeight="1">
      <c r="A26" s="197" t="s">
        <v>21</v>
      </c>
      <c r="B26" s="139"/>
      <c r="C26" s="139"/>
      <c r="D26" s="140"/>
      <c r="E26" s="113">
        <v>1</v>
      </c>
      <c r="F26" s="47">
        <v>1</v>
      </c>
      <c r="G26" s="114">
        <v>323</v>
      </c>
      <c r="H26" s="114">
        <v>71.9</v>
      </c>
      <c r="I26" s="115">
        <v>0</v>
      </c>
      <c r="J26" s="53">
        <v>0</v>
      </c>
      <c r="K26" s="53">
        <v>0</v>
      </c>
      <c r="L26" s="52">
        <v>0</v>
      </c>
      <c r="M26" s="52">
        <v>0</v>
      </c>
      <c r="N26" s="52">
        <v>0</v>
      </c>
      <c r="O26" s="52">
        <v>0</v>
      </c>
      <c r="P26" s="186"/>
      <c r="Q26" s="102">
        <f t="shared" si="1"/>
        <v>100</v>
      </c>
      <c r="R26" s="104">
        <v>36</v>
      </c>
      <c r="S26" s="104">
        <f t="shared" si="5"/>
        <v>0</v>
      </c>
      <c r="T26" s="104"/>
      <c r="U26" s="104"/>
      <c r="V26" s="104">
        <v>23</v>
      </c>
      <c r="W26" s="104">
        <v>8</v>
      </c>
      <c r="X26" s="190">
        <f t="shared" si="2"/>
        <v>100</v>
      </c>
      <c r="Y26" s="102">
        <f t="shared" si="3"/>
        <v>63.888888888888886</v>
      </c>
      <c r="Z26" s="191">
        <f t="shared" si="4"/>
        <v>64.86486486486487</v>
      </c>
    </row>
    <row r="27" spans="1:26" s="15" customFormat="1" ht="12.75" customHeight="1">
      <c r="A27" s="195" t="s">
        <v>22</v>
      </c>
      <c r="B27" s="135"/>
      <c r="C27" s="135"/>
      <c r="D27" s="136"/>
      <c r="E27" s="111">
        <v>23</v>
      </c>
      <c r="F27" s="47">
        <v>20</v>
      </c>
      <c r="G27" s="103">
        <v>10486.891</v>
      </c>
      <c r="H27" s="112">
        <v>2334.38</v>
      </c>
      <c r="I27" s="101">
        <v>3</v>
      </c>
      <c r="J27" s="35">
        <v>1997.502</v>
      </c>
      <c r="K27" s="60">
        <v>444.645</v>
      </c>
      <c r="L27" s="78">
        <v>0</v>
      </c>
      <c r="M27" s="78">
        <v>3</v>
      </c>
      <c r="N27" s="78">
        <v>0</v>
      </c>
      <c r="O27" s="78">
        <v>0</v>
      </c>
      <c r="P27" s="186"/>
      <c r="Q27" s="102">
        <f t="shared" si="1"/>
        <v>86.95652173913044</v>
      </c>
      <c r="R27" s="104">
        <v>292</v>
      </c>
      <c r="S27" s="104">
        <f t="shared" si="5"/>
        <v>0</v>
      </c>
      <c r="T27" s="104"/>
      <c r="U27" s="104"/>
      <c r="V27" s="104">
        <v>131</v>
      </c>
      <c r="W27" s="104">
        <v>63</v>
      </c>
      <c r="X27" s="190">
        <f t="shared" si="2"/>
        <v>86.95652173913044</v>
      </c>
      <c r="Y27" s="102">
        <f t="shared" si="3"/>
        <v>44.863013698630134</v>
      </c>
      <c r="Z27" s="191">
        <f t="shared" si="4"/>
        <v>47.93650793650794</v>
      </c>
    </row>
    <row r="28" spans="1:26" s="15" customFormat="1" ht="12.75" customHeight="1">
      <c r="A28" s="199" t="s">
        <v>23</v>
      </c>
      <c r="B28" s="141"/>
      <c r="C28" s="141"/>
      <c r="D28" s="142"/>
      <c r="E28" s="116">
        <v>12</v>
      </c>
      <c r="F28" s="47">
        <v>11</v>
      </c>
      <c r="G28" s="117">
        <v>3762.026</v>
      </c>
      <c r="H28" s="117">
        <v>837.427</v>
      </c>
      <c r="I28" s="100">
        <v>0</v>
      </c>
      <c r="J28" s="38">
        <v>0</v>
      </c>
      <c r="K28" s="38">
        <v>0</v>
      </c>
      <c r="L28" s="56">
        <v>0</v>
      </c>
      <c r="M28" s="56">
        <v>0</v>
      </c>
      <c r="N28" s="56">
        <v>0</v>
      </c>
      <c r="O28" s="56">
        <v>0</v>
      </c>
      <c r="P28" s="186"/>
      <c r="Q28" s="102">
        <f t="shared" si="1"/>
        <v>91.66666666666667</v>
      </c>
      <c r="R28" s="104">
        <v>123</v>
      </c>
      <c r="S28" s="104">
        <f t="shared" si="5"/>
        <v>0</v>
      </c>
      <c r="T28" s="104"/>
      <c r="U28" s="104"/>
      <c r="V28" s="104">
        <v>59</v>
      </c>
      <c r="W28" s="104">
        <v>8</v>
      </c>
      <c r="X28" s="190">
        <f t="shared" si="2"/>
        <v>91.66666666666667</v>
      </c>
      <c r="Y28" s="102">
        <f t="shared" si="3"/>
        <v>47.96747967479675</v>
      </c>
      <c r="Z28" s="191">
        <f t="shared" si="4"/>
        <v>51.851851851851855</v>
      </c>
    </row>
    <row r="29" spans="1:26" s="15" customFormat="1" ht="12.75" customHeight="1">
      <c r="A29" s="197" t="s">
        <v>24</v>
      </c>
      <c r="B29" s="139"/>
      <c r="C29" s="139"/>
      <c r="D29" s="140"/>
      <c r="E29" s="118">
        <v>25</v>
      </c>
      <c r="F29" s="47">
        <v>24</v>
      </c>
      <c r="G29" s="103">
        <v>8895.822</v>
      </c>
      <c r="H29" s="103">
        <v>2038.037</v>
      </c>
      <c r="I29" s="104">
        <v>8</v>
      </c>
      <c r="J29" s="35">
        <v>2965.274</v>
      </c>
      <c r="K29" s="36">
        <v>679.346</v>
      </c>
      <c r="L29" s="33">
        <v>1</v>
      </c>
      <c r="M29" s="33">
        <v>7</v>
      </c>
      <c r="N29" s="33">
        <v>0</v>
      </c>
      <c r="O29" s="33">
        <v>0</v>
      </c>
      <c r="P29" s="186"/>
      <c r="Q29" s="102">
        <f t="shared" si="1"/>
        <v>96</v>
      </c>
      <c r="R29" s="104">
        <v>50</v>
      </c>
      <c r="S29" s="104">
        <f t="shared" si="5"/>
        <v>0</v>
      </c>
      <c r="T29" s="104"/>
      <c r="U29" s="104"/>
      <c r="V29" s="104">
        <v>49</v>
      </c>
      <c r="W29" s="104">
        <v>7</v>
      </c>
      <c r="X29" s="190">
        <f t="shared" si="2"/>
        <v>96</v>
      </c>
      <c r="Y29" s="102">
        <f t="shared" si="3"/>
        <v>98</v>
      </c>
      <c r="Z29" s="191">
        <f t="shared" si="4"/>
        <v>97.33333333333333</v>
      </c>
    </row>
    <row r="30" spans="1:26" s="15" customFormat="1" ht="12.75" customHeight="1">
      <c r="A30" s="197" t="s">
        <v>25</v>
      </c>
      <c r="B30" s="139"/>
      <c r="C30" s="139"/>
      <c r="D30" s="140"/>
      <c r="E30" s="119">
        <v>39</v>
      </c>
      <c r="F30" s="47">
        <v>35</v>
      </c>
      <c r="G30" s="120">
        <v>16234.203</v>
      </c>
      <c r="H30" s="121">
        <v>3613.731</v>
      </c>
      <c r="I30" s="100">
        <v>14</v>
      </c>
      <c r="J30" s="84">
        <v>6455.707</v>
      </c>
      <c r="K30" s="57">
        <v>1437.039</v>
      </c>
      <c r="L30" s="75">
        <v>2</v>
      </c>
      <c r="M30" s="75">
        <v>12</v>
      </c>
      <c r="N30" s="75">
        <v>0</v>
      </c>
      <c r="O30" s="33">
        <v>0</v>
      </c>
      <c r="P30" s="186"/>
      <c r="Q30" s="102">
        <f t="shared" si="1"/>
        <v>89.74358974358974</v>
      </c>
      <c r="R30" s="104">
        <v>101</v>
      </c>
      <c r="S30" s="104">
        <f t="shared" si="5"/>
        <v>0</v>
      </c>
      <c r="T30" s="104"/>
      <c r="U30" s="104"/>
      <c r="V30" s="104">
        <v>83</v>
      </c>
      <c r="W30" s="104">
        <v>25</v>
      </c>
      <c r="X30" s="190">
        <f t="shared" si="2"/>
        <v>89.74358974358974</v>
      </c>
      <c r="Y30" s="102">
        <f t="shared" si="3"/>
        <v>82.17821782178218</v>
      </c>
      <c r="Z30" s="191">
        <f t="shared" si="4"/>
        <v>84.28571428571429</v>
      </c>
    </row>
    <row r="31" spans="1:26" s="15" customFormat="1" ht="12.75" customHeight="1">
      <c r="A31" s="197" t="s">
        <v>26</v>
      </c>
      <c r="B31" s="139"/>
      <c r="C31" s="139"/>
      <c r="D31" s="140"/>
      <c r="E31" s="122">
        <v>12</v>
      </c>
      <c r="F31" s="47">
        <v>12</v>
      </c>
      <c r="G31" s="109">
        <v>5261.758</v>
      </c>
      <c r="H31" s="109">
        <v>1171.267</v>
      </c>
      <c r="I31" s="110">
        <v>8</v>
      </c>
      <c r="J31" s="51">
        <v>3361.679</v>
      </c>
      <c r="K31" s="51">
        <v>748.31</v>
      </c>
      <c r="L31" s="29">
        <v>5</v>
      </c>
      <c r="M31" s="29">
        <v>3</v>
      </c>
      <c r="N31" s="29">
        <v>0</v>
      </c>
      <c r="O31" s="29">
        <v>0</v>
      </c>
      <c r="P31" s="186"/>
      <c r="Q31" s="102">
        <f t="shared" si="1"/>
        <v>100</v>
      </c>
      <c r="R31" s="104">
        <v>183</v>
      </c>
      <c r="S31" s="104">
        <f t="shared" si="5"/>
        <v>0</v>
      </c>
      <c r="T31" s="104"/>
      <c r="U31" s="104"/>
      <c r="V31" s="104">
        <v>67</v>
      </c>
      <c r="W31" s="104">
        <v>28</v>
      </c>
      <c r="X31" s="190">
        <f t="shared" si="2"/>
        <v>100</v>
      </c>
      <c r="Y31" s="102">
        <f t="shared" si="3"/>
        <v>36.612021857923494</v>
      </c>
      <c r="Z31" s="191">
        <f t="shared" si="4"/>
        <v>40.51282051282051</v>
      </c>
    </row>
    <row r="32" spans="1:26" s="15" customFormat="1" ht="12.75" customHeight="1">
      <c r="A32" s="194" t="s">
        <v>27</v>
      </c>
      <c r="B32" s="133"/>
      <c r="C32" s="133"/>
      <c r="D32" s="133"/>
      <c r="E32" s="47">
        <v>29</v>
      </c>
      <c r="F32" s="47">
        <v>27</v>
      </c>
      <c r="G32" s="54">
        <v>10495.009</v>
      </c>
      <c r="H32" s="54">
        <v>2510.406</v>
      </c>
      <c r="I32" s="49">
        <v>10</v>
      </c>
      <c r="J32" s="54">
        <v>3564.343</v>
      </c>
      <c r="K32" s="54">
        <v>852.59</v>
      </c>
      <c r="L32" s="78">
        <v>1</v>
      </c>
      <c r="M32" s="78">
        <v>8</v>
      </c>
      <c r="N32" s="78">
        <v>0</v>
      </c>
      <c r="O32" s="78">
        <v>1</v>
      </c>
      <c r="P32" s="186"/>
      <c r="Q32" s="102">
        <f t="shared" si="1"/>
        <v>93.10344827586206</v>
      </c>
      <c r="R32" s="104">
        <v>14</v>
      </c>
      <c r="S32" s="104">
        <f t="shared" si="5"/>
        <v>0</v>
      </c>
      <c r="T32" s="104"/>
      <c r="U32" s="104"/>
      <c r="V32" s="104">
        <v>4</v>
      </c>
      <c r="W32" s="104">
        <v>1</v>
      </c>
      <c r="X32" s="190">
        <f t="shared" si="2"/>
        <v>93.10344827586206</v>
      </c>
      <c r="Y32" s="102">
        <f t="shared" si="3"/>
        <v>28.571428571428573</v>
      </c>
      <c r="Z32" s="191">
        <f t="shared" si="4"/>
        <v>72.09302325581395</v>
      </c>
    </row>
    <row r="33" spans="1:26" s="15" customFormat="1" ht="12.75" customHeight="1">
      <c r="A33" s="194" t="s">
        <v>1</v>
      </c>
      <c r="B33" s="133"/>
      <c r="C33" s="133"/>
      <c r="D33" s="133"/>
      <c r="E33" s="58">
        <v>13</v>
      </c>
      <c r="F33" s="47">
        <v>13</v>
      </c>
      <c r="G33" s="59">
        <v>4352.842</v>
      </c>
      <c r="H33" s="59">
        <v>968.94</v>
      </c>
      <c r="I33" s="69">
        <v>3</v>
      </c>
      <c r="J33" s="59">
        <v>947.796</v>
      </c>
      <c r="K33" s="59">
        <v>210.979</v>
      </c>
      <c r="L33" s="80">
        <v>2</v>
      </c>
      <c r="M33" s="80">
        <v>1</v>
      </c>
      <c r="N33" s="80">
        <v>0</v>
      </c>
      <c r="O33" s="80">
        <v>0</v>
      </c>
      <c r="P33" s="186"/>
      <c r="Q33" s="102">
        <f t="shared" si="1"/>
        <v>100</v>
      </c>
      <c r="R33" s="104">
        <v>5</v>
      </c>
      <c r="S33" s="104">
        <f t="shared" si="5"/>
        <v>0</v>
      </c>
      <c r="T33" s="104"/>
      <c r="U33" s="104"/>
      <c r="V33" s="104">
        <v>6</v>
      </c>
      <c r="W33" s="104">
        <v>2</v>
      </c>
      <c r="X33" s="190">
        <f t="shared" si="2"/>
        <v>100</v>
      </c>
      <c r="Y33" s="102">
        <f t="shared" si="3"/>
        <v>120</v>
      </c>
      <c r="Z33" s="191">
        <f t="shared" si="4"/>
        <v>105.55555555555556</v>
      </c>
    </row>
    <row r="34" spans="1:26" s="15" customFormat="1" ht="12.75" customHeight="1">
      <c r="A34" s="194" t="s">
        <v>54</v>
      </c>
      <c r="B34" s="133"/>
      <c r="C34" s="133"/>
      <c r="D34" s="133"/>
      <c r="E34" s="55">
        <v>10</v>
      </c>
      <c r="F34" s="47">
        <v>8</v>
      </c>
      <c r="G34" s="54">
        <v>3602.355</v>
      </c>
      <c r="H34" s="54">
        <v>801.884</v>
      </c>
      <c r="I34" s="49">
        <v>3</v>
      </c>
      <c r="J34" s="54">
        <v>1139.986</v>
      </c>
      <c r="K34" s="54">
        <v>253.761</v>
      </c>
      <c r="L34" s="78">
        <v>0</v>
      </c>
      <c r="M34" s="78">
        <v>3</v>
      </c>
      <c r="N34" s="78">
        <v>0</v>
      </c>
      <c r="O34" s="78">
        <v>0</v>
      </c>
      <c r="P34" s="186"/>
      <c r="Q34" s="102">
        <f t="shared" si="1"/>
        <v>80</v>
      </c>
      <c r="R34" s="104">
        <v>53</v>
      </c>
      <c r="S34" s="104">
        <f t="shared" si="5"/>
        <v>0</v>
      </c>
      <c r="T34" s="104"/>
      <c r="U34" s="104"/>
      <c r="V34" s="104">
        <v>26</v>
      </c>
      <c r="W34" s="104">
        <v>15</v>
      </c>
      <c r="X34" s="190">
        <f t="shared" si="2"/>
        <v>80</v>
      </c>
      <c r="Y34" s="102">
        <f t="shared" si="3"/>
        <v>49.056603773584904</v>
      </c>
      <c r="Z34" s="191">
        <f t="shared" si="4"/>
        <v>53.96825396825397</v>
      </c>
    </row>
    <row r="35" spans="1:26" s="15" customFormat="1" ht="12.75" customHeight="1">
      <c r="A35" s="194" t="s">
        <v>2</v>
      </c>
      <c r="B35" s="133"/>
      <c r="C35" s="133"/>
      <c r="D35" s="133"/>
      <c r="E35" s="41">
        <v>14</v>
      </c>
      <c r="F35" s="47">
        <v>14</v>
      </c>
      <c r="G35" s="42">
        <v>5264.582</v>
      </c>
      <c r="H35" s="42">
        <v>1171.895</v>
      </c>
      <c r="I35" s="86">
        <v>5</v>
      </c>
      <c r="J35" s="42">
        <v>1687.881</v>
      </c>
      <c r="K35" s="42">
        <v>375.722</v>
      </c>
      <c r="L35" s="33">
        <v>0</v>
      </c>
      <c r="M35" s="33">
        <v>3</v>
      </c>
      <c r="N35" s="33">
        <v>2</v>
      </c>
      <c r="O35" s="33">
        <v>0</v>
      </c>
      <c r="P35" s="186"/>
      <c r="Q35" s="102">
        <f t="shared" si="1"/>
        <v>100</v>
      </c>
      <c r="R35" s="104">
        <v>7</v>
      </c>
      <c r="S35" s="104">
        <f t="shared" si="5"/>
        <v>0</v>
      </c>
      <c r="T35" s="104"/>
      <c r="U35" s="104"/>
      <c r="V35" s="104">
        <v>7</v>
      </c>
      <c r="W35" s="104">
        <v>2</v>
      </c>
      <c r="X35" s="190">
        <f t="shared" si="2"/>
        <v>100</v>
      </c>
      <c r="Y35" s="102">
        <f t="shared" si="3"/>
        <v>100</v>
      </c>
      <c r="Z35" s="191">
        <f t="shared" si="4"/>
        <v>100</v>
      </c>
    </row>
    <row r="36" spans="1:26" s="15" customFormat="1" ht="12.75" customHeight="1">
      <c r="A36" s="194" t="s">
        <v>3</v>
      </c>
      <c r="B36" s="133"/>
      <c r="C36" s="133"/>
      <c r="D36" s="133"/>
      <c r="E36" s="47">
        <v>35</v>
      </c>
      <c r="F36" s="47">
        <v>31</v>
      </c>
      <c r="G36" s="35">
        <v>16339.672</v>
      </c>
      <c r="H36" s="35">
        <v>3637.21</v>
      </c>
      <c r="I36" s="37">
        <v>5</v>
      </c>
      <c r="J36" s="35">
        <v>2777.744</v>
      </c>
      <c r="K36" s="35">
        <v>618.325</v>
      </c>
      <c r="L36" s="33">
        <v>0</v>
      </c>
      <c r="M36" s="33">
        <v>2</v>
      </c>
      <c r="N36" s="33">
        <v>2</v>
      </c>
      <c r="O36" s="33">
        <v>1</v>
      </c>
      <c r="P36" s="186"/>
      <c r="Q36" s="102">
        <f t="shared" si="1"/>
        <v>88.57142857142857</v>
      </c>
      <c r="R36" s="104">
        <v>57</v>
      </c>
      <c r="S36" s="104">
        <f t="shared" si="5"/>
        <v>0</v>
      </c>
      <c r="T36" s="104"/>
      <c r="U36" s="104"/>
      <c r="V36" s="104">
        <v>41</v>
      </c>
      <c r="W36" s="104">
        <v>9</v>
      </c>
      <c r="X36" s="190">
        <f t="shared" si="2"/>
        <v>88.57142857142857</v>
      </c>
      <c r="Y36" s="102">
        <f t="shared" si="3"/>
        <v>71.9298245614035</v>
      </c>
      <c r="Z36" s="191">
        <f t="shared" si="4"/>
        <v>78.26086956521739</v>
      </c>
    </row>
    <row r="37" spans="1:26" s="15" customFormat="1" ht="12.75" customHeight="1">
      <c r="A37" s="194" t="s">
        <v>4</v>
      </c>
      <c r="B37" s="133"/>
      <c r="C37" s="133"/>
      <c r="D37" s="133"/>
      <c r="E37" s="47">
        <v>22</v>
      </c>
      <c r="F37" s="47">
        <v>21</v>
      </c>
      <c r="G37" s="35">
        <v>13473.44</v>
      </c>
      <c r="H37" s="35">
        <v>3229.579</v>
      </c>
      <c r="I37" s="37">
        <v>6</v>
      </c>
      <c r="J37" s="35">
        <v>3039.621</v>
      </c>
      <c r="K37" s="35">
        <v>728.597</v>
      </c>
      <c r="L37" s="33">
        <v>5</v>
      </c>
      <c r="M37" s="33">
        <v>1</v>
      </c>
      <c r="N37" s="33">
        <v>0</v>
      </c>
      <c r="O37" s="33">
        <v>0</v>
      </c>
      <c r="P37" s="186"/>
      <c r="Q37" s="102">
        <f t="shared" si="1"/>
        <v>95.45454545454545</v>
      </c>
      <c r="R37" s="104">
        <v>59</v>
      </c>
      <c r="S37" s="104">
        <f t="shared" si="5"/>
        <v>0</v>
      </c>
      <c r="T37" s="104"/>
      <c r="U37" s="104"/>
      <c r="V37" s="104">
        <v>52</v>
      </c>
      <c r="W37" s="104">
        <v>17</v>
      </c>
      <c r="X37" s="190">
        <f t="shared" si="2"/>
        <v>95.45454545454545</v>
      </c>
      <c r="Y37" s="102">
        <f t="shared" si="3"/>
        <v>88.13559322033899</v>
      </c>
      <c r="Z37" s="191">
        <f t="shared" si="4"/>
        <v>90.12345679012346</v>
      </c>
    </row>
    <row r="38" spans="1:26" s="15" customFormat="1" ht="12.75" customHeight="1">
      <c r="A38" s="194" t="s">
        <v>5</v>
      </c>
      <c r="B38" s="133"/>
      <c r="C38" s="133"/>
      <c r="D38" s="133"/>
      <c r="E38" s="61">
        <v>4</v>
      </c>
      <c r="F38" s="47">
        <v>4</v>
      </c>
      <c r="G38" s="63">
        <v>2485.023</v>
      </c>
      <c r="H38" s="63">
        <v>553.165</v>
      </c>
      <c r="I38" s="87">
        <v>2</v>
      </c>
      <c r="J38" s="63">
        <v>1242.512</v>
      </c>
      <c r="K38" s="62">
        <v>276.582</v>
      </c>
      <c r="L38" s="81">
        <v>0</v>
      </c>
      <c r="M38" s="81">
        <v>2</v>
      </c>
      <c r="N38" s="81">
        <v>0</v>
      </c>
      <c r="O38" s="81">
        <v>0</v>
      </c>
      <c r="P38" s="186"/>
      <c r="Q38" s="102">
        <f t="shared" si="1"/>
        <v>100</v>
      </c>
      <c r="R38" s="104">
        <v>2</v>
      </c>
      <c r="S38" s="104">
        <f t="shared" si="5"/>
        <v>0</v>
      </c>
      <c r="T38" s="104"/>
      <c r="U38" s="104"/>
      <c r="V38" s="104">
        <v>2</v>
      </c>
      <c r="W38" s="104">
        <v>0</v>
      </c>
      <c r="X38" s="190">
        <f t="shared" si="2"/>
        <v>100</v>
      </c>
      <c r="Y38" s="102">
        <f t="shared" si="3"/>
        <v>100</v>
      </c>
      <c r="Z38" s="191">
        <f t="shared" si="4"/>
        <v>100</v>
      </c>
    </row>
    <row r="39" spans="1:26" s="15" customFormat="1" ht="12.75" customHeight="1">
      <c r="A39" s="194" t="s">
        <v>6</v>
      </c>
      <c r="B39" s="133"/>
      <c r="C39" s="133"/>
      <c r="D39" s="133"/>
      <c r="E39" s="48">
        <v>7</v>
      </c>
      <c r="F39" s="47">
        <v>6</v>
      </c>
      <c r="G39" s="38">
        <v>2198.196</v>
      </c>
      <c r="H39" s="38">
        <v>489.318</v>
      </c>
      <c r="I39" s="39">
        <v>0</v>
      </c>
      <c r="J39" s="38">
        <v>0</v>
      </c>
      <c r="K39" s="40">
        <v>0</v>
      </c>
      <c r="L39" s="56">
        <v>0</v>
      </c>
      <c r="M39" s="56">
        <v>0</v>
      </c>
      <c r="N39" s="56">
        <v>0</v>
      </c>
      <c r="O39" s="78">
        <v>0</v>
      </c>
      <c r="P39" s="186"/>
      <c r="Q39" s="102">
        <f t="shared" si="1"/>
        <v>85.71428571428571</v>
      </c>
      <c r="R39" s="104">
        <v>10</v>
      </c>
      <c r="S39" s="104">
        <f t="shared" si="5"/>
        <v>0</v>
      </c>
      <c r="T39" s="104"/>
      <c r="U39" s="104"/>
      <c r="V39" s="104">
        <v>6</v>
      </c>
      <c r="W39" s="104">
        <v>3</v>
      </c>
      <c r="X39" s="190">
        <f t="shared" si="2"/>
        <v>85.71428571428571</v>
      </c>
      <c r="Y39" s="102">
        <f t="shared" si="3"/>
        <v>60</v>
      </c>
      <c r="Z39" s="191">
        <f t="shared" si="4"/>
        <v>70.58823529411765</v>
      </c>
    </row>
    <row r="40" spans="1:26" s="15" customFormat="1" ht="12.75" customHeight="1">
      <c r="A40" s="194" t="s">
        <v>7</v>
      </c>
      <c r="B40" s="133"/>
      <c r="C40" s="133"/>
      <c r="D40" s="133"/>
      <c r="E40" s="58">
        <v>6</v>
      </c>
      <c r="F40" s="47">
        <v>6</v>
      </c>
      <c r="G40" s="64">
        <v>2104.527</v>
      </c>
      <c r="H40" s="64">
        <v>468.467</v>
      </c>
      <c r="I40" s="70">
        <v>0</v>
      </c>
      <c r="J40" s="35">
        <v>0</v>
      </c>
      <c r="K40" s="64">
        <v>0</v>
      </c>
      <c r="L40" s="65">
        <v>0</v>
      </c>
      <c r="M40" s="65">
        <v>0</v>
      </c>
      <c r="N40" s="65">
        <v>0</v>
      </c>
      <c r="O40" s="65">
        <v>0</v>
      </c>
      <c r="P40" s="186"/>
      <c r="Q40" s="102">
        <f t="shared" si="1"/>
        <v>100</v>
      </c>
      <c r="R40" s="104">
        <v>2</v>
      </c>
      <c r="S40" s="104">
        <f t="shared" si="5"/>
        <v>0</v>
      </c>
      <c r="T40" s="104"/>
      <c r="U40" s="104"/>
      <c r="V40" s="104">
        <v>1</v>
      </c>
      <c r="W40" s="104">
        <v>0</v>
      </c>
      <c r="X40" s="190">
        <f t="shared" si="2"/>
        <v>100</v>
      </c>
      <c r="Y40" s="102">
        <f t="shared" si="3"/>
        <v>50</v>
      </c>
      <c r="Z40" s="191">
        <f t="shared" si="4"/>
        <v>87.5</v>
      </c>
    </row>
    <row r="41" spans="1:26" s="15" customFormat="1" ht="12.75" customHeight="1">
      <c r="A41" s="194" t="s">
        <v>8</v>
      </c>
      <c r="B41" s="133"/>
      <c r="C41" s="133"/>
      <c r="D41" s="133"/>
      <c r="E41" s="47">
        <v>2</v>
      </c>
      <c r="F41" s="47">
        <v>2</v>
      </c>
      <c r="G41" s="54">
        <v>1369.809</v>
      </c>
      <c r="H41" s="54">
        <v>304.92</v>
      </c>
      <c r="I41" s="49">
        <v>1</v>
      </c>
      <c r="J41" s="54">
        <v>821.885</v>
      </c>
      <c r="K41" s="54">
        <v>182.952</v>
      </c>
      <c r="L41" s="78">
        <v>0</v>
      </c>
      <c r="M41" s="78">
        <v>1</v>
      </c>
      <c r="N41" s="78">
        <v>0</v>
      </c>
      <c r="O41" s="78">
        <v>0</v>
      </c>
      <c r="P41" s="186"/>
      <c r="Q41" s="102">
        <f t="shared" si="1"/>
        <v>100</v>
      </c>
      <c r="R41" s="104">
        <v>16</v>
      </c>
      <c r="S41" s="104">
        <f t="shared" si="5"/>
        <v>0</v>
      </c>
      <c r="T41" s="104"/>
      <c r="U41" s="104"/>
      <c r="V41" s="104">
        <v>3</v>
      </c>
      <c r="W41" s="104">
        <v>1</v>
      </c>
      <c r="X41" s="190">
        <f t="shared" si="2"/>
        <v>100</v>
      </c>
      <c r="Y41" s="102">
        <f t="shared" si="3"/>
        <v>18.75</v>
      </c>
      <c r="Z41" s="191">
        <f t="shared" si="4"/>
        <v>27.77777777777778</v>
      </c>
    </row>
    <row r="42" spans="1:26" s="15" customFormat="1" ht="12.75" customHeight="1">
      <c r="A42" s="194" t="s">
        <v>9</v>
      </c>
      <c r="B42" s="133"/>
      <c r="C42" s="133"/>
      <c r="D42" s="133"/>
      <c r="E42" s="47">
        <v>41</v>
      </c>
      <c r="F42" s="47">
        <v>41</v>
      </c>
      <c r="G42" s="35">
        <v>23731.764</v>
      </c>
      <c r="H42" s="35">
        <v>5282.69</v>
      </c>
      <c r="I42" s="37">
        <v>18</v>
      </c>
      <c r="J42" s="35">
        <v>10127.18</v>
      </c>
      <c r="K42" s="35">
        <v>2254.309</v>
      </c>
      <c r="L42" s="33">
        <v>9</v>
      </c>
      <c r="M42" s="33">
        <v>9</v>
      </c>
      <c r="N42" s="33">
        <v>0</v>
      </c>
      <c r="O42" s="33">
        <v>0</v>
      </c>
      <c r="P42" s="186"/>
      <c r="Q42" s="102">
        <f t="shared" si="1"/>
        <v>100</v>
      </c>
      <c r="R42" s="104">
        <v>107</v>
      </c>
      <c r="S42" s="104">
        <f t="shared" si="5"/>
        <v>0</v>
      </c>
      <c r="T42" s="104"/>
      <c r="U42" s="104"/>
      <c r="V42" s="104">
        <v>94</v>
      </c>
      <c r="W42" s="104">
        <v>21</v>
      </c>
      <c r="X42" s="190">
        <f t="shared" si="2"/>
        <v>100</v>
      </c>
      <c r="Y42" s="102">
        <f t="shared" si="3"/>
        <v>87.85046728971963</v>
      </c>
      <c r="Z42" s="191">
        <f t="shared" si="4"/>
        <v>91.21621621621621</v>
      </c>
    </row>
    <row r="43" spans="1:26" s="15" customFormat="1" ht="12.75" customHeight="1">
      <c r="A43" s="194" t="s">
        <v>10</v>
      </c>
      <c r="B43" s="133"/>
      <c r="C43" s="133"/>
      <c r="D43" s="133"/>
      <c r="E43" s="47">
        <v>19</v>
      </c>
      <c r="F43" s="47">
        <v>19</v>
      </c>
      <c r="G43" s="35">
        <v>6951.168</v>
      </c>
      <c r="H43" s="35">
        <v>1547.328</v>
      </c>
      <c r="I43" s="37">
        <v>0</v>
      </c>
      <c r="J43" s="35">
        <v>0</v>
      </c>
      <c r="K43" s="35">
        <v>0</v>
      </c>
      <c r="L43" s="33">
        <v>0</v>
      </c>
      <c r="M43" s="33">
        <v>0</v>
      </c>
      <c r="N43" s="33">
        <v>0</v>
      </c>
      <c r="O43" s="33">
        <v>0</v>
      </c>
      <c r="P43" s="186"/>
      <c r="Q43" s="102">
        <f t="shared" si="1"/>
        <v>100</v>
      </c>
      <c r="R43" s="104">
        <v>10</v>
      </c>
      <c r="S43" s="104">
        <f t="shared" si="5"/>
        <v>0</v>
      </c>
      <c r="T43" s="104"/>
      <c r="U43" s="104"/>
      <c r="V43" s="104">
        <v>9</v>
      </c>
      <c r="W43" s="104">
        <v>2</v>
      </c>
      <c r="X43" s="190">
        <f t="shared" si="2"/>
        <v>100</v>
      </c>
      <c r="Y43" s="102">
        <f t="shared" si="3"/>
        <v>90</v>
      </c>
      <c r="Z43" s="191">
        <f t="shared" si="4"/>
        <v>96.55172413793103</v>
      </c>
    </row>
    <row r="44" spans="1:26" s="15" customFormat="1" ht="12.75" customHeight="1">
      <c r="A44" s="194" t="s">
        <v>11</v>
      </c>
      <c r="B44" s="133"/>
      <c r="C44" s="133"/>
      <c r="D44" s="133"/>
      <c r="E44" s="36">
        <v>6</v>
      </c>
      <c r="F44" s="47">
        <v>6</v>
      </c>
      <c r="G44" s="35">
        <v>1642.154</v>
      </c>
      <c r="H44" s="35">
        <v>365.544</v>
      </c>
      <c r="I44" s="37">
        <v>4</v>
      </c>
      <c r="J44" s="35">
        <v>1070.97</v>
      </c>
      <c r="K44" s="36">
        <v>238.398</v>
      </c>
      <c r="L44" s="33">
        <v>1</v>
      </c>
      <c r="M44" s="33">
        <v>3</v>
      </c>
      <c r="N44" s="33">
        <v>0</v>
      </c>
      <c r="O44" s="33">
        <v>0</v>
      </c>
      <c r="P44" s="186"/>
      <c r="Q44" s="102">
        <f t="shared" si="1"/>
        <v>100</v>
      </c>
      <c r="R44" s="104">
        <v>19</v>
      </c>
      <c r="S44" s="104">
        <f t="shared" si="5"/>
        <v>0</v>
      </c>
      <c r="T44" s="104"/>
      <c r="U44" s="104"/>
      <c r="V44" s="104">
        <v>9</v>
      </c>
      <c r="W44" s="104">
        <v>3</v>
      </c>
      <c r="X44" s="190">
        <f t="shared" si="2"/>
        <v>100</v>
      </c>
      <c r="Y44" s="102">
        <f t="shared" si="3"/>
        <v>47.36842105263158</v>
      </c>
      <c r="Z44" s="191">
        <f t="shared" si="4"/>
        <v>60</v>
      </c>
    </row>
    <row r="45" spans="1:26" s="15" customFormat="1" ht="12.75" customHeight="1">
      <c r="A45" s="194" t="s">
        <v>0</v>
      </c>
      <c r="B45" s="133"/>
      <c r="C45" s="133"/>
      <c r="D45" s="134"/>
      <c r="E45" s="36">
        <v>14</v>
      </c>
      <c r="F45" s="47">
        <v>14</v>
      </c>
      <c r="G45" s="35">
        <v>7772.668</v>
      </c>
      <c r="H45" s="35">
        <v>1730.191</v>
      </c>
      <c r="I45" s="37">
        <v>9</v>
      </c>
      <c r="J45" s="35">
        <v>4924.668</v>
      </c>
      <c r="K45" s="35">
        <v>1096.228</v>
      </c>
      <c r="L45" s="33">
        <v>6</v>
      </c>
      <c r="M45" s="33">
        <v>3</v>
      </c>
      <c r="N45" s="33">
        <v>0</v>
      </c>
      <c r="O45" s="33">
        <v>0</v>
      </c>
      <c r="P45" s="186"/>
      <c r="Q45" s="102">
        <f t="shared" si="1"/>
        <v>100</v>
      </c>
      <c r="R45" s="104">
        <v>283</v>
      </c>
      <c r="S45" s="104">
        <f t="shared" si="5"/>
        <v>0</v>
      </c>
      <c r="T45" s="104"/>
      <c r="U45" s="104"/>
      <c r="V45" s="104">
        <v>131</v>
      </c>
      <c r="W45" s="104">
        <v>48</v>
      </c>
      <c r="X45" s="190">
        <f t="shared" si="2"/>
        <v>100</v>
      </c>
      <c r="Y45" s="102">
        <f t="shared" si="3"/>
        <v>46.28975265017668</v>
      </c>
      <c r="Z45" s="191">
        <f t="shared" si="4"/>
        <v>48.821548821548824</v>
      </c>
    </row>
    <row r="46" spans="1:26" s="15" customFormat="1" ht="12.75" customHeight="1">
      <c r="A46" s="194" t="s">
        <v>12</v>
      </c>
      <c r="B46" s="133"/>
      <c r="C46" s="133"/>
      <c r="D46" s="134"/>
      <c r="E46" s="47">
        <v>12</v>
      </c>
      <c r="F46" s="47">
        <v>10</v>
      </c>
      <c r="G46" s="35">
        <v>4347.156</v>
      </c>
      <c r="H46" s="35">
        <v>967.679</v>
      </c>
      <c r="I46" s="37">
        <v>1</v>
      </c>
      <c r="J46" s="35">
        <v>372.613</v>
      </c>
      <c r="K46" s="35">
        <v>82.944</v>
      </c>
      <c r="L46" s="33">
        <v>0</v>
      </c>
      <c r="M46" s="33">
        <v>1</v>
      </c>
      <c r="N46" s="33">
        <v>0</v>
      </c>
      <c r="O46" s="33">
        <v>0</v>
      </c>
      <c r="P46" s="186"/>
      <c r="Q46" s="102">
        <f t="shared" si="1"/>
        <v>83.33333333333333</v>
      </c>
      <c r="R46" s="104">
        <v>45</v>
      </c>
      <c r="S46" s="104">
        <f t="shared" si="5"/>
        <v>0</v>
      </c>
      <c r="T46" s="104"/>
      <c r="U46" s="104"/>
      <c r="V46" s="104">
        <v>37</v>
      </c>
      <c r="W46" s="104">
        <v>11</v>
      </c>
      <c r="X46" s="190">
        <f t="shared" si="2"/>
        <v>83.33333333333333</v>
      </c>
      <c r="Y46" s="102">
        <f t="shared" si="3"/>
        <v>82.22222222222223</v>
      </c>
      <c r="Z46" s="191">
        <f t="shared" si="4"/>
        <v>82.45614035087719</v>
      </c>
    </row>
    <row r="47" spans="1:26" s="15" customFormat="1" ht="12.75" customHeight="1">
      <c r="A47" s="194" t="s">
        <v>55</v>
      </c>
      <c r="B47" s="133"/>
      <c r="C47" s="133"/>
      <c r="D47" s="134"/>
      <c r="E47" s="61">
        <v>11</v>
      </c>
      <c r="F47" s="47">
        <v>11</v>
      </c>
      <c r="G47" s="66">
        <v>7107.135</v>
      </c>
      <c r="H47" s="66">
        <v>1700.026</v>
      </c>
      <c r="I47" s="71">
        <v>4</v>
      </c>
      <c r="J47" s="66">
        <v>2704.485</v>
      </c>
      <c r="K47" s="66">
        <v>646.913</v>
      </c>
      <c r="L47" s="82">
        <v>0</v>
      </c>
      <c r="M47" s="82">
        <v>4</v>
      </c>
      <c r="N47" s="82">
        <v>0</v>
      </c>
      <c r="O47" s="82">
        <v>0</v>
      </c>
      <c r="P47" s="186"/>
      <c r="Q47" s="102">
        <f t="shared" si="1"/>
        <v>100</v>
      </c>
      <c r="R47" s="104">
        <v>2</v>
      </c>
      <c r="S47" s="104">
        <f t="shared" si="5"/>
        <v>0</v>
      </c>
      <c r="T47" s="104"/>
      <c r="U47" s="104"/>
      <c r="V47" s="104">
        <v>2</v>
      </c>
      <c r="W47" s="104">
        <v>0</v>
      </c>
      <c r="X47" s="190">
        <f t="shared" si="2"/>
        <v>100</v>
      </c>
      <c r="Y47" s="102">
        <f t="shared" si="3"/>
        <v>100</v>
      </c>
      <c r="Z47" s="191">
        <f t="shared" si="4"/>
        <v>100</v>
      </c>
    </row>
    <row r="48" spans="1:26" s="15" customFormat="1" ht="12.75" customHeight="1">
      <c r="A48" s="194" t="s">
        <v>46</v>
      </c>
      <c r="B48" s="133"/>
      <c r="C48" s="133"/>
      <c r="D48" s="134"/>
      <c r="E48" s="47">
        <v>18</v>
      </c>
      <c r="F48" s="47">
        <v>14</v>
      </c>
      <c r="G48" s="35">
        <v>7573.548</v>
      </c>
      <c r="H48" s="35">
        <v>1685.872</v>
      </c>
      <c r="I48" s="37">
        <v>2</v>
      </c>
      <c r="J48" s="35">
        <v>1232.903</v>
      </c>
      <c r="K48" s="35">
        <v>274.074</v>
      </c>
      <c r="L48" s="33">
        <v>2</v>
      </c>
      <c r="M48" s="33">
        <v>0</v>
      </c>
      <c r="N48" s="33">
        <v>0</v>
      </c>
      <c r="O48" s="33">
        <v>0</v>
      </c>
      <c r="P48" s="186"/>
      <c r="Q48" s="102">
        <f t="shared" si="1"/>
        <v>77.77777777777777</v>
      </c>
      <c r="R48" s="104">
        <v>177</v>
      </c>
      <c r="S48" s="104">
        <f t="shared" si="5"/>
        <v>0</v>
      </c>
      <c r="T48" s="104"/>
      <c r="U48" s="104"/>
      <c r="V48" s="104">
        <v>65</v>
      </c>
      <c r="W48" s="104">
        <v>34</v>
      </c>
      <c r="X48" s="190">
        <f t="shared" si="2"/>
        <v>77.77777777777777</v>
      </c>
      <c r="Y48" s="102">
        <f t="shared" si="3"/>
        <v>36.72316384180791</v>
      </c>
      <c r="Z48" s="191">
        <f t="shared" si="4"/>
        <v>40.51282051282051</v>
      </c>
    </row>
    <row r="49" spans="1:26" s="15" customFormat="1" ht="12.75" customHeight="1">
      <c r="A49" s="194" t="s">
        <v>47</v>
      </c>
      <c r="B49" s="133"/>
      <c r="C49" s="133"/>
      <c r="D49" s="133"/>
      <c r="E49" s="48">
        <v>24</v>
      </c>
      <c r="F49" s="47">
        <v>22</v>
      </c>
      <c r="G49" s="38">
        <v>6291.14</v>
      </c>
      <c r="H49" s="38">
        <v>1526.854</v>
      </c>
      <c r="I49" s="39">
        <v>5</v>
      </c>
      <c r="J49" s="38">
        <v>906.418</v>
      </c>
      <c r="K49" s="38">
        <v>218.972</v>
      </c>
      <c r="L49" s="56">
        <v>2</v>
      </c>
      <c r="M49" s="89">
        <v>3</v>
      </c>
      <c r="N49" s="79">
        <v>0</v>
      </c>
      <c r="O49" s="79">
        <v>0</v>
      </c>
      <c r="P49" s="186"/>
      <c r="Q49" s="102">
        <f t="shared" si="1"/>
        <v>91.66666666666667</v>
      </c>
      <c r="R49" s="104">
        <v>31</v>
      </c>
      <c r="S49" s="104">
        <f t="shared" si="5"/>
        <v>0</v>
      </c>
      <c r="T49" s="104"/>
      <c r="U49" s="104"/>
      <c r="V49" s="104">
        <v>24</v>
      </c>
      <c r="W49" s="104">
        <v>4</v>
      </c>
      <c r="X49" s="190">
        <f t="shared" si="2"/>
        <v>91.66666666666667</v>
      </c>
      <c r="Y49" s="102">
        <f t="shared" si="3"/>
        <v>77.41935483870968</v>
      </c>
      <c r="Z49" s="191">
        <f t="shared" si="4"/>
        <v>83.63636363636364</v>
      </c>
    </row>
    <row r="50" spans="1:26" s="15" customFormat="1" ht="12.75" customHeight="1">
      <c r="A50" s="194" t="s">
        <v>48</v>
      </c>
      <c r="B50" s="133"/>
      <c r="C50" s="133"/>
      <c r="D50" s="133"/>
      <c r="E50" s="47">
        <v>24</v>
      </c>
      <c r="F50" s="47">
        <v>24</v>
      </c>
      <c r="G50" s="54">
        <v>5996.656</v>
      </c>
      <c r="H50" s="54">
        <v>1434.4</v>
      </c>
      <c r="I50" s="49">
        <v>7</v>
      </c>
      <c r="J50" s="54">
        <v>1847.184</v>
      </c>
      <c r="K50" s="47">
        <v>441.846</v>
      </c>
      <c r="L50" s="78">
        <v>3</v>
      </c>
      <c r="M50" s="90">
        <v>0</v>
      </c>
      <c r="N50" s="90">
        <v>1</v>
      </c>
      <c r="O50" s="91">
        <v>3</v>
      </c>
      <c r="P50" s="186"/>
      <c r="Q50" s="102">
        <f t="shared" si="1"/>
        <v>100</v>
      </c>
      <c r="R50" s="104">
        <v>21</v>
      </c>
      <c r="S50" s="104">
        <f t="shared" si="5"/>
        <v>0</v>
      </c>
      <c r="T50" s="104"/>
      <c r="U50" s="104"/>
      <c r="V50" s="104">
        <v>13</v>
      </c>
      <c r="W50" s="104">
        <v>4</v>
      </c>
      <c r="X50" s="190">
        <f t="shared" si="2"/>
        <v>100</v>
      </c>
      <c r="Y50" s="102">
        <f t="shared" si="3"/>
        <v>61.904761904761905</v>
      </c>
      <c r="Z50" s="191">
        <f t="shared" si="4"/>
        <v>82.22222222222223</v>
      </c>
    </row>
    <row r="51" spans="1:26" s="15" customFormat="1" ht="12.75" customHeight="1">
      <c r="A51" s="194" t="s">
        <v>49</v>
      </c>
      <c r="B51" s="133"/>
      <c r="C51" s="133"/>
      <c r="D51" s="133"/>
      <c r="E51" s="48">
        <v>15</v>
      </c>
      <c r="F51" s="47">
        <v>14</v>
      </c>
      <c r="G51" s="38">
        <v>3935.311</v>
      </c>
      <c r="H51" s="38">
        <v>941.326</v>
      </c>
      <c r="I51" s="39">
        <v>1</v>
      </c>
      <c r="J51" s="38">
        <v>321.25</v>
      </c>
      <c r="K51" s="38">
        <v>77.1</v>
      </c>
      <c r="L51" s="56">
        <v>0</v>
      </c>
      <c r="M51" s="92">
        <v>1</v>
      </c>
      <c r="N51" s="56">
        <v>0</v>
      </c>
      <c r="O51" s="56">
        <v>0</v>
      </c>
      <c r="P51" s="186"/>
      <c r="Q51" s="102">
        <f t="shared" si="1"/>
        <v>93.33333333333333</v>
      </c>
      <c r="R51" s="104">
        <v>8</v>
      </c>
      <c r="S51" s="104">
        <f t="shared" si="5"/>
        <v>0</v>
      </c>
      <c r="T51" s="104"/>
      <c r="U51" s="104"/>
      <c r="V51" s="104">
        <v>8</v>
      </c>
      <c r="W51" s="104">
        <v>1</v>
      </c>
      <c r="X51" s="190">
        <f t="shared" si="2"/>
        <v>93.33333333333333</v>
      </c>
      <c r="Y51" s="102">
        <f t="shared" si="3"/>
        <v>100</v>
      </c>
      <c r="Z51" s="191">
        <f t="shared" si="4"/>
        <v>95.65217391304348</v>
      </c>
    </row>
    <row r="52" spans="1:26" s="15" customFormat="1" ht="12.75" customHeight="1">
      <c r="A52" s="194" t="s">
        <v>50</v>
      </c>
      <c r="B52" s="133"/>
      <c r="C52" s="133"/>
      <c r="D52" s="133"/>
      <c r="E52" s="67">
        <v>61</v>
      </c>
      <c r="F52" s="47">
        <v>54</v>
      </c>
      <c r="G52" s="68">
        <v>13278.295</v>
      </c>
      <c r="H52" s="68">
        <v>3180.152</v>
      </c>
      <c r="I52" s="88">
        <v>1</v>
      </c>
      <c r="J52" s="68">
        <v>240.937</v>
      </c>
      <c r="K52" s="68">
        <v>57.705</v>
      </c>
      <c r="L52" s="83">
        <v>1</v>
      </c>
      <c r="M52" s="83">
        <v>0</v>
      </c>
      <c r="N52" s="83">
        <v>0</v>
      </c>
      <c r="O52" s="83">
        <v>0</v>
      </c>
      <c r="P52" s="127">
        <v>0</v>
      </c>
      <c r="Q52" s="102">
        <f t="shared" si="1"/>
        <v>88.52459016393442</v>
      </c>
      <c r="R52" s="104">
        <v>123</v>
      </c>
      <c r="S52" s="104">
        <f t="shared" si="5"/>
        <v>0</v>
      </c>
      <c r="T52" s="104"/>
      <c r="U52" s="104"/>
      <c r="V52" s="104">
        <v>102</v>
      </c>
      <c r="W52" s="104">
        <v>17</v>
      </c>
      <c r="X52" s="190">
        <f t="shared" si="2"/>
        <v>88.52459016393442</v>
      </c>
      <c r="Y52" s="102">
        <f t="shared" si="3"/>
        <v>82.92682926829268</v>
      </c>
      <c r="Z52" s="191">
        <f t="shared" si="4"/>
        <v>84.78260869565217</v>
      </c>
    </row>
    <row r="53" spans="1:26" s="15" customFormat="1" ht="12.75" customHeight="1">
      <c r="A53" s="194" t="s">
        <v>51</v>
      </c>
      <c r="B53" s="133"/>
      <c r="C53" s="133"/>
      <c r="D53" s="133"/>
      <c r="E53" s="47">
        <v>17</v>
      </c>
      <c r="F53" s="47">
        <v>15</v>
      </c>
      <c r="G53" s="54">
        <v>3801.453</v>
      </c>
      <c r="H53" s="54">
        <v>895.622</v>
      </c>
      <c r="I53" s="37">
        <v>1</v>
      </c>
      <c r="J53" s="35">
        <v>321.25</v>
      </c>
      <c r="K53" s="35">
        <v>75.686</v>
      </c>
      <c r="L53" s="33">
        <v>0</v>
      </c>
      <c r="M53" s="72">
        <v>0</v>
      </c>
      <c r="N53" s="33">
        <v>1</v>
      </c>
      <c r="O53" s="33">
        <v>0</v>
      </c>
      <c r="P53" s="186"/>
      <c r="Q53" s="102">
        <f t="shared" si="1"/>
        <v>88.23529411764706</v>
      </c>
      <c r="R53" s="104">
        <v>52</v>
      </c>
      <c r="S53" s="104">
        <f t="shared" si="5"/>
        <v>0</v>
      </c>
      <c r="T53" s="104"/>
      <c r="U53" s="104"/>
      <c r="V53" s="104">
        <v>19</v>
      </c>
      <c r="W53" s="104">
        <v>2</v>
      </c>
      <c r="X53" s="190">
        <f t="shared" si="2"/>
        <v>88.23529411764706</v>
      </c>
      <c r="Y53" s="102">
        <f t="shared" si="3"/>
        <v>36.53846153846154</v>
      </c>
      <c r="Z53" s="191">
        <f t="shared" si="4"/>
        <v>49.27536231884058</v>
      </c>
    </row>
    <row r="54" spans="1:26" s="15" customFormat="1" ht="12.75" customHeight="1" thickBot="1">
      <c r="A54" s="194" t="s">
        <v>52</v>
      </c>
      <c r="B54" s="133"/>
      <c r="C54" s="133"/>
      <c r="D54" s="133"/>
      <c r="E54" s="47">
        <v>72</v>
      </c>
      <c r="F54" s="47">
        <v>69</v>
      </c>
      <c r="G54" s="35">
        <v>18739.571</v>
      </c>
      <c r="H54" s="35">
        <v>4482.505</v>
      </c>
      <c r="I54" s="37">
        <v>23</v>
      </c>
      <c r="J54" s="35">
        <v>6746.245</v>
      </c>
      <c r="K54" s="35">
        <v>1613.701</v>
      </c>
      <c r="L54" s="33">
        <v>2</v>
      </c>
      <c r="M54" s="72">
        <v>20</v>
      </c>
      <c r="N54" s="33">
        <v>1</v>
      </c>
      <c r="O54" s="33">
        <v>0</v>
      </c>
      <c r="P54" s="186"/>
      <c r="Q54" s="102">
        <f t="shared" si="1"/>
        <v>95.83333333333333</v>
      </c>
      <c r="R54" s="104">
        <v>26</v>
      </c>
      <c r="S54" s="104">
        <f t="shared" si="5"/>
        <v>0</v>
      </c>
      <c r="T54" s="104"/>
      <c r="U54" s="104"/>
      <c r="V54" s="104">
        <v>19</v>
      </c>
      <c r="W54" s="104">
        <v>3</v>
      </c>
      <c r="X54" s="190">
        <f t="shared" si="2"/>
        <v>95.83333333333333</v>
      </c>
      <c r="Y54" s="102">
        <f t="shared" si="3"/>
        <v>73.07692307692308</v>
      </c>
      <c r="Z54" s="191">
        <f t="shared" si="4"/>
        <v>89.79591836734694</v>
      </c>
    </row>
    <row r="55" spans="1:26" s="31" customFormat="1" ht="12" customHeight="1" thickBot="1">
      <c r="A55" s="30" t="s">
        <v>53</v>
      </c>
      <c r="B55" s="30"/>
      <c r="C55" s="131"/>
      <c r="D55" s="131"/>
      <c r="E55" s="131">
        <f>SUM(E12:E54)</f>
        <v>1159</v>
      </c>
      <c r="F55" s="131">
        <f>SUM(F12:F54)</f>
        <v>899</v>
      </c>
      <c r="G55" s="131">
        <f>SUM(G12:G54)</f>
        <v>380193.09900000005</v>
      </c>
      <c r="H55" s="131">
        <f>SUM(H12:H54)</f>
        <v>86260.075</v>
      </c>
      <c r="I55" s="131">
        <f>SUM(I12:I54)</f>
        <v>267</v>
      </c>
      <c r="J55" s="131">
        <f aca="true" t="shared" si="6" ref="J55:R55">SUM(J12:J54)</f>
        <v>126184.84600000002</v>
      </c>
      <c r="K55" s="131">
        <f t="shared" si="6"/>
        <v>28493.435000000012</v>
      </c>
      <c r="L55" s="131">
        <f t="shared" si="6"/>
        <v>94</v>
      </c>
      <c r="M55" s="131">
        <f t="shared" si="6"/>
        <v>154</v>
      </c>
      <c r="N55" s="131">
        <f t="shared" si="6"/>
        <v>7</v>
      </c>
      <c r="O55" s="131">
        <f t="shared" si="6"/>
        <v>12</v>
      </c>
      <c r="P55" s="131">
        <f t="shared" si="6"/>
        <v>0</v>
      </c>
      <c r="Q55" s="131">
        <f t="shared" si="1"/>
        <v>77.56686798964624</v>
      </c>
      <c r="R55" s="131">
        <f t="shared" si="6"/>
        <v>2836</v>
      </c>
      <c r="S55" s="131">
        <f>SUM(S12:S54)</f>
        <v>0</v>
      </c>
      <c r="T55" s="131">
        <f>SUM(T12:T54)</f>
        <v>0</v>
      </c>
      <c r="U55" s="131">
        <f>SUM(U12:U54)</f>
        <v>0</v>
      </c>
      <c r="V55" s="131">
        <f>SUM(V12:V54)</f>
        <v>1619</v>
      </c>
      <c r="W55" s="131">
        <f>SUM(W12:W54)</f>
        <v>572</v>
      </c>
      <c r="X55" s="131"/>
      <c r="Y55" s="131">
        <f>(V55*100)/R55</f>
        <v>57.08744710860367</v>
      </c>
      <c r="Z55" s="200">
        <f>((F55+V55)*100)/(E55+R55)</f>
        <v>63.0287859824781</v>
      </c>
    </row>
    <row r="58" spans="4:26" s="16" customFormat="1" ht="15.75">
      <c r="D58" s="21"/>
      <c r="E58" s="21"/>
      <c r="F58" s="22"/>
      <c r="H58" s="17"/>
      <c r="J58" s="18"/>
      <c r="K58" s="19"/>
      <c r="L58" s="19"/>
      <c r="M58" s="19"/>
      <c r="N58" s="20"/>
      <c r="Q58" s="19"/>
      <c r="X58" s="19"/>
      <c r="Y58" s="19"/>
      <c r="Z58" s="20"/>
    </row>
    <row r="59" spans="4:26" s="16" customFormat="1" ht="15.75">
      <c r="D59" s="21"/>
      <c r="E59" s="21"/>
      <c r="F59" s="22"/>
      <c r="H59" s="17"/>
      <c r="J59" s="18"/>
      <c r="K59" s="18"/>
      <c r="L59" s="19"/>
      <c r="M59" s="19"/>
      <c r="N59" s="19"/>
      <c r="O59" s="20"/>
      <c r="Q59" s="19"/>
      <c r="X59" s="19"/>
      <c r="Y59" s="19"/>
      <c r="Z59" s="20"/>
    </row>
    <row r="60" spans="5:6" ht="11.25">
      <c r="E60" s="23"/>
      <c r="F60" s="24"/>
    </row>
    <row r="61" spans="3:20" ht="25.5" customHeight="1">
      <c r="C61" s="132"/>
      <c r="D61" s="132"/>
      <c r="E61" s="132"/>
      <c r="F61" s="132"/>
      <c r="G61" s="132"/>
      <c r="H61" s="132"/>
      <c r="I61" s="25"/>
      <c r="J61" s="25"/>
      <c r="K61" s="132"/>
      <c r="L61" s="132"/>
      <c r="M61" s="26"/>
      <c r="N61" s="27"/>
      <c r="O61" s="27"/>
      <c r="P61" s="26"/>
      <c r="Q61" s="27"/>
      <c r="R61" s="28"/>
      <c r="T61" s="9"/>
    </row>
    <row r="69" spans="5:15" ht="12.75" customHeight="1">
      <c r="E69" s="7"/>
      <c r="F69" s="7"/>
      <c r="G69" s="7"/>
      <c r="H69" s="7"/>
      <c r="J69" s="7"/>
      <c r="K69" s="7"/>
      <c r="L69" s="7"/>
      <c r="M69" s="7"/>
      <c r="N69" s="7"/>
      <c r="O69" s="7"/>
    </row>
  </sheetData>
  <sheetProtection/>
  <autoFilter ref="S1:S55"/>
  <mergeCells count="69">
    <mergeCell ref="A8:C8"/>
    <mergeCell ref="Q9:Q10"/>
    <mergeCell ref="E8:Q8"/>
    <mergeCell ref="Y9:Y10"/>
    <mergeCell ref="R8:Y8"/>
    <mergeCell ref="Z9:Z10"/>
    <mergeCell ref="V9:V10"/>
    <mergeCell ref="W9:W10"/>
    <mergeCell ref="R9:R10"/>
    <mergeCell ref="F9:F10"/>
    <mergeCell ref="A15:D15"/>
    <mergeCell ref="I9:I10"/>
    <mergeCell ref="A9:D10"/>
    <mergeCell ref="A11:D11"/>
    <mergeCell ref="A3:O3"/>
    <mergeCell ref="A4:O4"/>
    <mergeCell ref="A7:O7"/>
    <mergeCell ref="A6:O6"/>
    <mergeCell ref="E9:E10"/>
    <mergeCell ref="A16:D16"/>
    <mergeCell ref="A17:D17"/>
    <mergeCell ref="A18:D18"/>
    <mergeCell ref="A19:D19"/>
    <mergeCell ref="L1:P1"/>
    <mergeCell ref="A2:O2"/>
    <mergeCell ref="L9:O9"/>
    <mergeCell ref="J9:K9"/>
    <mergeCell ref="A12:D12"/>
    <mergeCell ref="A13:D13"/>
    <mergeCell ref="A14:D14"/>
    <mergeCell ref="A5:O5"/>
    <mergeCell ref="A43:D43"/>
    <mergeCell ref="A30:D30"/>
    <mergeCell ref="A31:D31"/>
    <mergeCell ref="A32:D32"/>
    <mergeCell ref="A33:D33"/>
    <mergeCell ref="A20:D20"/>
    <mergeCell ref="A21:D21"/>
    <mergeCell ref="A22:D22"/>
    <mergeCell ref="A24:D24"/>
    <mergeCell ref="A23:D23"/>
    <mergeCell ref="A39:D39"/>
    <mergeCell ref="A40:D40"/>
    <mergeCell ref="A26:D26"/>
    <mergeCell ref="A25:D25"/>
    <mergeCell ref="A27:D27"/>
    <mergeCell ref="A28:D28"/>
    <mergeCell ref="A29:D29"/>
    <mergeCell ref="A52:D52"/>
    <mergeCell ref="A51:D51"/>
    <mergeCell ref="A34:D34"/>
    <mergeCell ref="A35:D35"/>
    <mergeCell ref="C61:H61"/>
    <mergeCell ref="A36:D36"/>
    <mergeCell ref="A37:D37"/>
    <mergeCell ref="A38:D38"/>
    <mergeCell ref="A54:D54"/>
    <mergeCell ref="A53:D53"/>
    <mergeCell ref="K61:L61"/>
    <mergeCell ref="A45:D45"/>
    <mergeCell ref="A46:D46"/>
    <mergeCell ref="A41:D41"/>
    <mergeCell ref="A42:D42"/>
    <mergeCell ref="A47:D47"/>
    <mergeCell ref="A48:D48"/>
    <mergeCell ref="A49:D49"/>
    <mergeCell ref="A50:D50"/>
    <mergeCell ref="A44:D44"/>
  </mergeCells>
  <printOptions/>
  <pageMargins left="0.15748031496062992" right="0.15748031496062992" top="0.5118110236220472" bottom="0.1968503937007874" header="0.5511811023622047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Фокин Павел Сергеевич</cp:lastModifiedBy>
  <cp:lastPrinted>2012-04-11T03:58:12Z</cp:lastPrinted>
  <dcterms:created xsi:type="dcterms:W3CDTF">2008-07-01T05:04:37Z</dcterms:created>
  <dcterms:modified xsi:type="dcterms:W3CDTF">2012-04-11T03:59:22Z</dcterms:modified>
  <cp:category/>
  <cp:version/>
  <cp:contentType/>
  <cp:contentStatus/>
</cp:coreProperties>
</file>